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В" sheetId="1" r:id="rId1"/>
  </sheets>
  <definedNames>
    <definedName name="_xlnm._FilterDatabase" localSheetId="0" hidden="1">ТВ!$A$1:$L$2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  <c r="J6" i="1"/>
  <c r="I6" i="1"/>
  <c r="H6" i="1"/>
  <c r="G6" i="1"/>
  <c r="F6" i="1"/>
  <c r="E6" i="1"/>
  <c r="J5" i="1"/>
  <c r="I5" i="1"/>
  <c r="H5" i="1"/>
  <c r="G5" i="1"/>
  <c r="F5" i="1"/>
  <c r="E5" i="1"/>
  <c r="J4" i="1"/>
  <c r="I4" i="1"/>
  <c r="H4" i="1"/>
  <c r="G4" i="1"/>
  <c r="F4" i="1"/>
  <c r="E4" i="1"/>
  <c r="J3" i="1"/>
  <c r="I3" i="1"/>
  <c r="H3" i="1"/>
  <c r="G3" i="1"/>
  <c r="F3" i="1"/>
  <c r="E3" i="1"/>
  <c r="J2" i="1"/>
  <c r="I2" i="1"/>
  <c r="H2" i="1"/>
  <c r="G2" i="1"/>
  <c r="F2" i="1"/>
  <c r="E2" i="1"/>
</calcChain>
</file>

<file path=xl/sharedStrings.xml><?xml version="1.0" encoding="utf-8"?>
<sst xmlns="http://schemas.openxmlformats.org/spreadsheetml/2006/main" count="42" uniqueCount="26">
  <si>
    <t>Город</t>
  </si>
  <si>
    <t xml:space="preserve">Вид рекламы </t>
  </si>
  <si>
    <t>Охват территории</t>
  </si>
  <si>
    <t>Целевая аудитория</t>
  </si>
  <si>
    <t>Реклама на ТВ</t>
  </si>
  <si>
    <t>Телеканал</t>
  </si>
  <si>
    <t>Первый</t>
  </si>
  <si>
    <t>Город + 50 км в область</t>
  </si>
  <si>
    <t>Симферополь</t>
  </si>
  <si>
    <t>Россия 1</t>
  </si>
  <si>
    <t>НТВ</t>
  </si>
  <si>
    <t>Россия 24</t>
  </si>
  <si>
    <t>Пятый</t>
  </si>
  <si>
    <t>ТВЦ</t>
  </si>
  <si>
    <t>Возраст: 25-54 лет. Пол: 31% женщины, 69% мужчины</t>
  </si>
  <si>
    <t>Возраст: 15-45 лет. Пол: 42% женщины, 58% мужчины</t>
  </si>
  <si>
    <t>Возраст: 15-40 лет. Пол: 44% женщины, 56% мужчины</t>
  </si>
  <si>
    <t>Возраст: 15-35 лет. Пол: 41% женщины, 59% мужчины</t>
  </si>
  <si>
    <t>Возраст: 25-55 лет. Пол: 42% женщины, 58% мужчины</t>
  </si>
  <si>
    <t>Количество выходов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</si>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</sst>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D3" sqref="D3"/>
    </sheetView>
  </sheetViews>
  <sheetFormatPr defaultRowHeight="12.75" x14ac:dyDescent="0.2"/>
  <cols>
    <col min="1" max="1" width="12.140625" style="2" customWidth="1"/>
    <col min="2" max="2" width="16.42578125" style="2" customWidth="1"/>
    <col min="3" max="3" width="14" style="2" customWidth="1"/>
    <col min="4" max="4" width="22.42578125" style="2" customWidth="1"/>
    <col min="5" max="5" width="15.28515625" style="2" customWidth="1"/>
    <col min="6" max="10" width="16.28515625" style="2" customWidth="1"/>
    <col min="11" max="11" width="20.5703125" style="2" customWidth="1"/>
    <col min="12" max="12" width="21.42578125" style="3" customWidth="1"/>
    <col min="13" max="16384" width="9.140625" style="2"/>
  </cols>
  <sheetData>
    <row r="1" spans="1:12" x14ac:dyDescent="0.2">
      <c r="A1" s="4" t="s">
        <v>0</v>
      </c>
      <c r="B1" s="5" t="s">
        <v>1</v>
      </c>
      <c r="C1" s="5" t="s">
        <v>5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5" t="s">
        <v>2</v>
      </c>
      <c r="L1" s="4" t="s">
        <v>3</v>
      </c>
    </row>
    <row r="2" spans="1:12" s="3" customFormat="1" ht="38.25" x14ac:dyDescent="0.2">
      <c r="A2" s="6" t="s">
        <v>8</v>
      </c>
      <c r="B2" s="6" t="s">
        <v>4</v>
      </c>
      <c r="C2" s="6" t="s">
        <v>6</v>
      </c>
      <c r="D2" s="6">
        <v>1</v>
      </c>
      <c r="E2" s="1">
        <f>100*5*D2</f>
        <v>500</v>
      </c>
      <c r="F2" s="1">
        <f>100*10*D2</f>
        <v>1000</v>
      </c>
      <c r="G2" s="1">
        <f>100*15*D2</f>
        <v>1500</v>
      </c>
      <c r="H2" s="1">
        <f>100*20*D2</f>
        <v>2000</v>
      </c>
      <c r="I2" s="1">
        <f>100*25*D2</f>
        <v>2500</v>
      </c>
      <c r="J2" s="1">
        <f>100*30*D2</f>
        <v>3000</v>
      </c>
      <c r="K2" s="6" t="s">
        <v>7</v>
      </c>
      <c r="L2" s="6" t="s">
        <v>14</v>
      </c>
    </row>
    <row r="3" spans="1:12" s="3" customFormat="1" ht="38.25" x14ac:dyDescent="0.2">
      <c r="A3" s="6" t="s">
        <v>8</v>
      </c>
      <c r="B3" s="6" t="s">
        <v>4</v>
      </c>
      <c r="C3" s="6" t="s">
        <v>9</v>
      </c>
      <c r="D3" s="6">
        <v>1</v>
      </c>
      <c r="E3" s="1">
        <f>100*5*D3</f>
        <v>500</v>
      </c>
      <c r="F3" s="1">
        <f>100*10*D3</f>
        <v>1000</v>
      </c>
      <c r="G3" s="1">
        <f>100*15*D3</f>
        <v>1500</v>
      </c>
      <c r="H3" s="1">
        <f>100*20*D3</f>
        <v>2000</v>
      </c>
      <c r="I3" s="1">
        <f>100*25*D3</f>
        <v>2500</v>
      </c>
      <c r="J3" s="1">
        <f>100*30*D3</f>
        <v>3000</v>
      </c>
      <c r="K3" s="6" t="s">
        <v>7</v>
      </c>
      <c r="L3" s="6" t="s">
        <v>14</v>
      </c>
    </row>
    <row r="4" spans="1:12" s="3" customFormat="1" ht="38.25" x14ac:dyDescent="0.2">
      <c r="A4" s="6" t="s">
        <v>8</v>
      </c>
      <c r="B4" s="6" t="s">
        <v>4</v>
      </c>
      <c r="C4" s="6" t="s">
        <v>10</v>
      </c>
      <c r="D4" s="6">
        <v>1</v>
      </c>
      <c r="E4" s="1">
        <f>80*5*D4</f>
        <v>400</v>
      </c>
      <c r="F4" s="1">
        <f>80*10*D4</f>
        <v>800</v>
      </c>
      <c r="G4" s="1">
        <f>80*15*D4</f>
        <v>1200</v>
      </c>
      <c r="H4" s="1">
        <f>80*20*D4</f>
        <v>1600</v>
      </c>
      <c r="I4" s="1">
        <f>80*25*D4</f>
        <v>2000</v>
      </c>
      <c r="J4" s="1">
        <f>80*30*D4</f>
        <v>2400</v>
      </c>
      <c r="K4" s="6" t="s">
        <v>7</v>
      </c>
      <c r="L4" s="6" t="s">
        <v>15</v>
      </c>
    </row>
    <row r="5" spans="1:12" s="3" customFormat="1" ht="38.25" x14ac:dyDescent="0.2">
      <c r="A5" s="6" t="s">
        <v>8</v>
      </c>
      <c r="B5" s="6" t="s">
        <v>4</v>
      </c>
      <c r="C5" s="6" t="s">
        <v>11</v>
      </c>
      <c r="D5" s="6">
        <v>1</v>
      </c>
      <c r="E5" s="1">
        <f>60*5*D5</f>
        <v>300</v>
      </c>
      <c r="F5" s="1">
        <f>60*10*D5</f>
        <v>600</v>
      </c>
      <c r="G5" s="1">
        <f>60*15*D5</f>
        <v>900</v>
      </c>
      <c r="H5" s="1">
        <f>60*20*D5</f>
        <v>1200</v>
      </c>
      <c r="I5" s="1">
        <f>60*25*D5</f>
        <v>1500</v>
      </c>
      <c r="J5" s="1">
        <f>60*30*D5</f>
        <v>1800</v>
      </c>
      <c r="K5" s="6" t="s">
        <v>7</v>
      </c>
      <c r="L5" s="6" t="s">
        <v>16</v>
      </c>
    </row>
    <row r="6" spans="1:12" s="3" customFormat="1" ht="38.25" x14ac:dyDescent="0.2">
      <c r="A6" s="6" t="s">
        <v>8</v>
      </c>
      <c r="B6" s="6" t="s">
        <v>4</v>
      </c>
      <c r="C6" s="6" t="s">
        <v>12</v>
      </c>
      <c r="D6" s="6">
        <v>1</v>
      </c>
      <c r="E6" s="1">
        <f>40*5*D6</f>
        <v>200</v>
      </c>
      <c r="F6" s="1">
        <f>40*10*D6</f>
        <v>400</v>
      </c>
      <c r="G6" s="1">
        <f>40*15*D6</f>
        <v>600</v>
      </c>
      <c r="H6" s="1">
        <f>40*20*D6</f>
        <v>800</v>
      </c>
      <c r="I6" s="1">
        <f>40*25*D6</f>
        <v>1000</v>
      </c>
      <c r="J6" s="1">
        <f>40*30*D6</f>
        <v>1200</v>
      </c>
      <c r="K6" s="6" t="s">
        <v>7</v>
      </c>
      <c r="L6" s="6" t="s">
        <v>17</v>
      </c>
    </row>
    <row r="7" spans="1:12" s="3" customFormat="1" ht="38.25" x14ac:dyDescent="0.2">
      <c r="A7" s="6" t="s">
        <v>8</v>
      </c>
      <c r="B7" s="6" t="s">
        <v>4</v>
      </c>
      <c r="C7" s="6" t="s">
        <v>13</v>
      </c>
      <c r="D7" s="6">
        <v>1</v>
      </c>
      <c r="E7" s="1">
        <f>40*5*D7</f>
        <v>200</v>
      </c>
      <c r="F7" s="1">
        <f>40*10*D7</f>
        <v>400</v>
      </c>
      <c r="G7" s="1">
        <f>40*15*D7</f>
        <v>600</v>
      </c>
      <c r="H7" s="1">
        <f>40*20*D7</f>
        <v>800</v>
      </c>
      <c r="I7" s="1">
        <f>40*25*D7</f>
        <v>1000</v>
      </c>
      <c r="J7" s="1">
        <f>40*30*D7</f>
        <v>1200</v>
      </c>
      <c r="K7" s="6" t="s">
        <v>7</v>
      </c>
      <c r="L7" s="6" t="s">
        <v>18</v>
      </c>
    </row>
  </sheetData>
  <autoFilter ref="A1:L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2026-04-09T15:09:35Z</dcterms:modified>
</cp:coreProperties>
</file>