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Симферополь (Крым)\На сайт\"/>
    </mc:Choice>
  </mc:AlternateContent>
  <bookViews>
    <workbookView xWindow="0" yWindow="0" windowWidth="21600" windowHeight="9030"/>
  </bookViews>
  <sheets>
    <sheet name="Цифровые ситиборды" sheetId="1" r:id="rId1"/>
  </sheets>
  <definedNames>
    <definedName name="_xlnm._FilterDatabase" localSheetId="0" hidden="1">'Цифровые ситиборды'!$A$1:$W$2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0" i="1" l="1"/>
  <c r="Q40" i="1" s="1"/>
  <c r="R40" i="1" s="1"/>
  <c r="O39" i="1"/>
  <c r="Q39" i="1" s="1"/>
  <c r="R39" i="1" s="1"/>
  <c r="O38" i="1"/>
  <c r="Q38" i="1" s="1"/>
  <c r="R38" i="1" s="1"/>
  <c r="O36" i="1"/>
  <c r="Q36" i="1" s="1"/>
  <c r="R36" i="1" s="1"/>
  <c r="O35" i="1"/>
  <c r="Q35" i="1" s="1"/>
  <c r="R35" i="1" s="1"/>
  <c r="O33" i="1"/>
  <c r="Q33" i="1" s="1"/>
  <c r="R33" i="1" s="1"/>
  <c r="O32" i="1"/>
  <c r="Q32" i="1" s="1"/>
  <c r="R32" i="1" s="1"/>
  <c r="O30" i="1"/>
  <c r="Q30" i="1" s="1"/>
  <c r="R30" i="1" s="1"/>
  <c r="O29" i="1"/>
  <c r="Q29" i="1" s="1"/>
  <c r="R29" i="1" s="1"/>
  <c r="O27" i="1"/>
  <c r="Q27" i="1" s="1"/>
  <c r="R27" i="1" s="1"/>
  <c r="O26" i="1"/>
  <c r="Q26" i="1" s="1"/>
  <c r="R26" i="1" s="1"/>
  <c r="O24" i="1"/>
  <c r="Q24" i="1" s="1"/>
  <c r="R24" i="1" s="1"/>
  <c r="O23" i="1"/>
  <c r="Q23" i="1" s="1"/>
  <c r="R23" i="1" s="1"/>
  <c r="O21" i="1"/>
  <c r="Q21" i="1" s="1"/>
  <c r="R21" i="1" s="1"/>
  <c r="O20" i="1"/>
  <c r="Q20" i="1" s="1"/>
  <c r="R20" i="1" s="1"/>
  <c r="O18" i="1"/>
  <c r="Q18" i="1" s="1"/>
  <c r="R18" i="1" s="1"/>
  <c r="O17" i="1"/>
  <c r="Q17" i="1" s="1"/>
  <c r="R17" i="1" s="1"/>
  <c r="Q16" i="1"/>
  <c r="R16" i="1" s="1"/>
  <c r="O16" i="1"/>
  <c r="O14" i="1"/>
  <c r="Q14" i="1" s="1"/>
  <c r="R14" i="1" s="1"/>
  <c r="O13" i="1"/>
  <c r="Q13" i="1" s="1"/>
  <c r="R13" i="1" s="1"/>
  <c r="O11" i="1"/>
  <c r="Q11" i="1" s="1"/>
  <c r="R11" i="1" s="1"/>
  <c r="O10" i="1"/>
  <c r="Q10" i="1" s="1"/>
  <c r="R10" i="1" s="1"/>
  <c r="O9" i="1"/>
  <c r="Q9" i="1" s="1"/>
  <c r="R9" i="1" s="1"/>
  <c r="O7" i="1"/>
  <c r="Q7" i="1" s="1"/>
  <c r="R7" i="1" s="1"/>
  <c r="O6" i="1"/>
  <c r="Q6" i="1" s="1"/>
  <c r="R6" i="1" s="1"/>
  <c r="O25" i="1" l="1"/>
  <c r="Q25" i="1" s="1"/>
  <c r="R25" i="1" s="1"/>
  <c r="O28" i="1"/>
  <c r="Q28" i="1" s="1"/>
  <c r="R28" i="1" s="1"/>
  <c r="O31" i="1"/>
  <c r="Q31" i="1" s="1"/>
  <c r="R31" i="1" s="1"/>
  <c r="O34" i="1"/>
  <c r="Q34" i="1" s="1"/>
  <c r="R34" i="1" s="1"/>
  <c r="O37" i="1"/>
  <c r="Q37" i="1" s="1"/>
  <c r="R37" i="1" s="1"/>
  <c r="O3" i="1"/>
  <c r="Q3" i="1" s="1"/>
  <c r="R3" i="1" s="1"/>
  <c r="O4" i="1"/>
  <c r="Q4" i="1" s="1"/>
  <c r="R4" i="1" s="1"/>
  <c r="O5" i="1"/>
  <c r="Q5" i="1" s="1"/>
  <c r="R5" i="1" s="1"/>
  <c r="O8" i="1"/>
  <c r="Q8" i="1" s="1"/>
  <c r="R8" i="1" s="1"/>
  <c r="O12" i="1"/>
  <c r="Q12" i="1" s="1"/>
  <c r="R12" i="1" s="1"/>
  <c r="O15" i="1"/>
  <c r="Q15" i="1" s="1"/>
  <c r="R15" i="1" s="1"/>
  <c r="O19" i="1"/>
  <c r="Q19" i="1" s="1"/>
  <c r="R19" i="1" s="1"/>
  <c r="O22" i="1"/>
  <c r="Q22" i="1" s="1"/>
  <c r="R22" i="1" s="1"/>
  <c r="O2" i="1"/>
  <c r="Q2" i="1" s="1"/>
  <c r="R2" i="1" s="1"/>
</calcChain>
</file>

<file path=xl/sharedStrings.xml><?xml version="1.0" encoding="utf-8"?>
<sst xmlns="http://schemas.openxmlformats.org/spreadsheetml/2006/main" count="608" uniqueCount="124">
  <si>
    <t>Город</t>
  </si>
  <si>
    <t>Вид конструкции</t>
  </si>
  <si>
    <t>Адрес</t>
  </si>
  <si>
    <t>Фото</t>
  </si>
  <si>
    <t>Карта</t>
  </si>
  <si>
    <t>Формат, м.</t>
  </si>
  <si>
    <t>Сторона</t>
  </si>
  <si>
    <t>Способ показа</t>
  </si>
  <si>
    <t>Свет</t>
  </si>
  <si>
    <t>Код</t>
  </si>
  <si>
    <t>Блок, сек</t>
  </si>
  <si>
    <t>Ролик, сек.</t>
  </si>
  <si>
    <t xml:space="preserve"> Выходов в час</t>
  </si>
  <si>
    <t>Время работы экрана, часов</t>
  </si>
  <si>
    <t>Выходов в день</t>
  </si>
  <si>
    <t>Период, дней</t>
  </si>
  <si>
    <t>Выходов за период</t>
  </si>
  <si>
    <t>Изготовление ролика</t>
  </si>
  <si>
    <t>Отчет</t>
  </si>
  <si>
    <t>Дата предоставления отчета</t>
  </si>
  <si>
    <t>Звук</t>
  </si>
  <si>
    <t>Координаты</t>
  </si>
  <si>
    <t>А</t>
  </si>
  <si>
    <t>Видео</t>
  </si>
  <si>
    <t>Да</t>
  </si>
  <si>
    <t>от 1500 руб.</t>
  </si>
  <si>
    <t xml:space="preserve">Фото </t>
  </si>
  <si>
    <t xml:space="preserve">В течение 10 рабочих дней после запуска рекламной кампании </t>
  </si>
  <si>
    <t>Без звука</t>
  </si>
  <si>
    <t>Победы пр-кт 136/ Титова ул., разделитель, в центр</t>
  </si>
  <si>
    <t>Победы пр-кт 136/ Титова ул., разделитель, из центра</t>
  </si>
  <si>
    <t>Толстого ул., парк им.Гагарина, троллейбусный парк</t>
  </si>
  <si>
    <t>Амет-Хана Султана пл., Ц.Рынок, стороной на пр. Кирова, на Прод. Рынок (продаются синхронно 3 стороны)</t>
  </si>
  <si>
    <t>Амет-Хана Султана пл., Ц.Рынок, стороной на ул. Козлова, на светофор, в центр (продаются синхронно 3 стороны)</t>
  </si>
  <si>
    <t>Амет-Хана Султана пл., Ц.Рынок, стороной на пр-кт Кирова, на рынок Светофор, из центра (продаются синхронно 3 стороны)</t>
  </si>
  <si>
    <t>Куйбышева пл., центр кольца, с проспекта Победы (продаются синхронно 4 стороны)</t>
  </si>
  <si>
    <t>Куйбышева пл., центр кольца, с ул. Киевской, пл. Московской (продаются синхронно 4 стороны)</t>
  </si>
  <si>
    <t>Куйбышева пл., центр кольца, с проспекта Кирова (продаются синхронно 4 стороны)</t>
  </si>
  <si>
    <t>Куйбышева пл., центр кольца, с ул. Киевской, Автовокзала (продаются синхронно 4 стороны)</t>
  </si>
  <si>
    <t>Гагарина ул. / КИМ ул., виадук, ж/д вокзал, к ТЦ Меганом, с ж/д вокзала (продаются синхронно 3 стороны)</t>
  </si>
  <si>
    <t>Гагарина ул. / КИМ ул., виадук, ж/д вокзал, к ТЦ Меганом, с пл. Московской (продаются синхронно 3 стороны)</t>
  </si>
  <si>
    <t>Гагарина ул. / КИМ ул., виадук, ж/д вокзал, с ул. КИМ (продаются синхронно 3 стороны)</t>
  </si>
  <si>
    <t xml:space="preserve">Московская пл., центр кольца, с ул. Киевской, пл. Куйбышева (продаются синхронно 4 стороны) </t>
  </si>
  <si>
    <t xml:space="preserve">Московская пл., центр кольца, с ул. Кечкеметской (продаются синхронно 4 стороны) </t>
  </si>
  <si>
    <t xml:space="preserve">Московская пл., центр кольца, с ул. Киевской, Московского шоссе (продаются синхронно 4 стороны) </t>
  </si>
  <si>
    <t xml:space="preserve">Московская пл., центр кольца, с ул. Гагарина,  ж/д вокзала (продаются синхронно 4 стороны) </t>
  </si>
  <si>
    <t>Воровского ул. / Шмидта ул., с ул.Ленина, лобовой (продаются синхронно 3 стороны)</t>
  </si>
  <si>
    <t>Воровского ул. / Шмидта ул., с ул. Воровского (продаются синхронно 3 стороны)</t>
  </si>
  <si>
    <t>Воровского ул. / Шмидта ул., с ул. Шмидта (продаются синхронно 3 стороны)</t>
  </si>
  <si>
    <t>Конституции пл., гостиница "Москва", лобовой (продаются синхронно 3 стороны)</t>
  </si>
  <si>
    <t>Конституции пл., гостиница "Москва", с Ялтинской ул. (продаются синхронно 3 стороны)</t>
  </si>
  <si>
    <t>Конституции пл., гостиница "Москва", стороной на гостиницу "Москва" (продаются синхронно 3 стороны)</t>
  </si>
  <si>
    <t>Симферополь</t>
  </si>
  <si>
    <t>3х6</t>
  </si>
  <si>
    <t>Цифровой билборд</t>
  </si>
  <si>
    <t>СЦБ-1</t>
  </si>
  <si>
    <t>СЦБ-2</t>
  </si>
  <si>
    <t>СЦБ-3</t>
  </si>
  <si>
    <t>СЦБ-4</t>
  </si>
  <si>
    <t>СЦБ-5</t>
  </si>
  <si>
    <t>СЦБ-6</t>
  </si>
  <si>
    <t>СЦБ-7</t>
  </si>
  <si>
    <t>СЦБ-8</t>
  </si>
  <si>
    <t>СЦБ-9</t>
  </si>
  <si>
    <t>СЦБ-10</t>
  </si>
  <si>
    <t>СЦБ-11</t>
  </si>
  <si>
    <t>СЦБ-12</t>
  </si>
  <si>
    <t>СЦБ-13</t>
  </si>
  <si>
    <t>СЦБ-14</t>
  </si>
  <si>
    <t>СЦБ-15</t>
  </si>
  <si>
    <t>СЦБ-16</t>
  </si>
  <si>
    <t>СЦБ-17</t>
  </si>
  <si>
    <t>СЦБ-18</t>
  </si>
  <si>
    <t>СЦБ-19</t>
  </si>
  <si>
    <t>СЦБ-20</t>
  </si>
  <si>
    <t>СЦБ-21</t>
  </si>
  <si>
    <t>СЦБ-22</t>
  </si>
  <si>
    <t>СЦБ-23</t>
  </si>
  <si>
    <t>44.966143, 34.126668</t>
  </si>
  <si>
    <t>44.962498, 34.103139</t>
  </si>
  <si>
    <t>44.943709, 34.094627</t>
  </si>
  <si>
    <t>44.958340, 34.109807</t>
  </si>
  <si>
    <t>44.964483, 34.086716</t>
  </si>
  <si>
    <t>44.973335, 34.097299</t>
  </si>
  <si>
    <t>44.951301, 34.107760</t>
  </si>
  <si>
    <t>44.944813, 34.125923</t>
  </si>
  <si>
    <t>Николая Багрова пл., гостиница Москва, лобовой, с ул. Киевской (продаются синхронно 3 стороны)</t>
  </si>
  <si>
    <t>Николая Багрова пл., гостиница Москва, с ул. Ялтинской (продаются синхронно 3 стороны)</t>
  </si>
  <si>
    <t>Николая Багрова пл., гостиница Москва, с ул. Воровского (продаются синхронно 3 стороны)</t>
  </si>
  <si>
    <t>60 лет Октября / Гавена ул., лобовой,  (продаются синхронно 3 стороны)</t>
  </si>
  <si>
    <t>60 лет Октября / Гавена ул.,  со стороны супермаркета,  (продаются синхронно 3 стороны)</t>
  </si>
  <si>
    <t>60 лет Октября / Гавена ул., с остановки,  (продаются синхронно 3 стороны)</t>
  </si>
  <si>
    <t>Веры Роик пл., со стороны ул. Куйбышева  (продаются синхронно 3 стороны)</t>
  </si>
  <si>
    <t>Веры Роик пл., со стороны ул. Лермонтова  (продаются синхронно 3 стороны)</t>
  </si>
  <si>
    <t>Веры Роик пл, со стороны ул. Троллейбусной  (продаются синхронно 3 стороны)</t>
  </si>
  <si>
    <t>Желябова ул. / Авиационная ул., лобовой, с ул. Желябова (продаются синхронно 3 стороны)</t>
  </si>
  <si>
    <t>Желябова ул. / Авиационная ул., с ул. Авиационной (продаются синхронно 3 стороны)</t>
  </si>
  <si>
    <t>Желябова ул. / Авиационная ул., с ул. Объездной (продаются синхронно 3 стороны)</t>
  </si>
  <si>
    <t>Советская пл., центр кольца, с проспекта Кирова, с Центрального рынка (продаются синхронно 4 стороны)</t>
  </si>
  <si>
    <t>Советская пл., центр кольца, с ул. Александра Невского, с ГлавПочтампта (продаются синхронно 4 стороны)</t>
  </si>
  <si>
    <t>Советская пл., центр кольца, с проспекта Кирова, с пл. Куйбышева (продаются синхронно 4 стороны)</t>
  </si>
  <si>
    <t>Советская пл., центр кольца, с ул. Ленина, Памятник Екатерины (продаются синхронно 4 стороны)</t>
  </si>
  <si>
    <t>СЦБ-24</t>
  </si>
  <si>
    <t>СЦБ-25</t>
  </si>
  <si>
    <t>СЦБ-26</t>
  </si>
  <si>
    <t>СЦБ-27</t>
  </si>
  <si>
    <t>СЦБ-28</t>
  </si>
  <si>
    <t>СЦБ-29</t>
  </si>
  <si>
    <t>СЦБ-30</t>
  </si>
  <si>
    <t>СЦБ-31</t>
  </si>
  <si>
    <t>СЦБ-32</t>
  </si>
  <si>
    <t>СЦБ-33</t>
  </si>
  <si>
    <t>СЦБ-34</t>
  </si>
  <si>
    <t>СЦБ-35</t>
  </si>
  <si>
    <t>СЦБ-36</t>
  </si>
  <si>
    <t>СЦБ-37</t>
  </si>
  <si>
    <t>СЦБ-38</t>
  </si>
  <si>
    <t>СЦБ-39</t>
  </si>
  <si>
    <t>44.94481,  34.125923</t>
  </si>
  <si>
    <t>44.916979, 34.089943</t>
  </si>
  <si>
    <t>44.966334, 34.111541</t>
  </si>
  <si>
    <t>44.946147, 34.085848</t>
  </si>
  <si>
    <t>44.952145, 34.102504</t>
  </si>
  <si>
    <t>Аренда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</si>
</sst>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1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0" fontId="4" fillId="0" borderId="0"/>
    <xf numFmtId="0" fontId="4" fillId="0" borderId="0"/>
    <xf numFmtId="3" fontId="2" fillId="0" borderId="0">
      <alignment horizontal="center"/>
    </xf>
    <xf numFmtId="3" fontId="2" fillId="0" borderId="0">
      <alignment horizontal="center"/>
    </xf>
    <xf numFmtId="0" fontId="9" fillId="0" borderId="0"/>
  </cellStyleXfs>
  <cellXfs count="8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8" fillId="0" borderId="1" xfId="7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</cellXfs>
  <cellStyles count="8">
    <cellStyle name="Normal" xfId="7"/>
    <cellStyle name="Гиперссылка" xfId="1" builtinId="8"/>
    <cellStyle name="Гиперссылка 2" xfId="2"/>
    <cellStyle name="Обычный" xfId="0" builtinId="0"/>
    <cellStyle name="Обычный 2" xfId="3"/>
    <cellStyle name="Обычный 3" xfId="4"/>
    <cellStyle name="Обычный 4" xfId="5"/>
    <cellStyle name="Обычный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34A54B89-9A06-B2B8-1945-D82C8D65D280}"/>
  <person displayName="Пользователь" id="{86FF8CB8-8F25-144B-07F2-3A74D325D9EE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8" personId="{34A54B89-9A06-B2B8-1945-D82C8D65D280}" id="{00220047-0077-4B78-85F8-002E00C10015}" done="0">
    <text xml:space="preserve">Укажите ролик нужной длины, и стоимость пересчитается. Допустимые значения 
5 и 10 сек.
</text>
  </threadedComment>
  <threadedComment ref="N8" personId="{86FF8CB8-8F25-144B-07F2-3A74D325D9EE}" id="{00040066-00B4-4CBC-84DE-000100EB005C}" done="0">
    <text xml:space="preserve">Укажите нужное количество, и стоимость пересчитается. Допустимые значения: 30, 60
</text>
  </threadedComment>
  <threadedComment ref="Q8" personId="{86FF8CB8-8F25-144B-07F2-3A74D325D9EE}" id="{001800ED-0086-44A4-8A07-006700F300A8}" done="0">
    <text xml:space="preserve">Укажите нужное количество, и стоимость пересчитается. Допустимые значения: 
15 и 30 дней
</text>
  </threadedComment>
</ThreadedComments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yandex.ru/maps/-/CDvgyDl6" TargetMode="External"/><Relationship Id="rId18" Type="http://schemas.openxmlformats.org/officeDocument/2006/relationships/hyperlink" Target="https://disk.yandex.ru/i/055BOjPPG34edQ" TargetMode="External"/><Relationship Id="rId26" Type="http://schemas.openxmlformats.org/officeDocument/2006/relationships/hyperlink" Target="https://yandex.ru/maps/-/CHscU8LD" TargetMode="External"/><Relationship Id="rId39" Type="http://schemas.openxmlformats.org/officeDocument/2006/relationships/hyperlink" Target="https://disk.yandex.com.am/i/OG3G4h0Tzkkc3A" TargetMode="External"/><Relationship Id="rId21" Type="http://schemas.openxmlformats.org/officeDocument/2006/relationships/hyperlink" Target="https://yandex.ru/maps/-/CHscUC3q" TargetMode="External"/><Relationship Id="rId34" Type="http://schemas.openxmlformats.org/officeDocument/2006/relationships/hyperlink" Target="https://disk.yandex.com.am/i/UhcJvqeyb2SAaQ" TargetMode="External"/><Relationship Id="rId42" Type="http://schemas.openxmlformats.org/officeDocument/2006/relationships/hyperlink" Target="https://disk.yandex.com.am/i/wNK3ef4o_4MIrA" TargetMode="External"/><Relationship Id="rId47" Type="http://schemas.openxmlformats.org/officeDocument/2006/relationships/hyperlink" Target="https://disk.yandex.com.am/i/R8zhSnatW9R27A" TargetMode="External"/><Relationship Id="rId50" Type="http://schemas.openxmlformats.org/officeDocument/2006/relationships/hyperlink" Target="https://disk.yandex.com.am/i/jneBxqveveioUw" TargetMode="External"/><Relationship Id="rId55" Type="http://schemas.openxmlformats.org/officeDocument/2006/relationships/hyperlink" Target="https://disk.yandex.com.am/i/2mI0pjRZ8rD50w" TargetMode="External"/><Relationship Id="rId63" Type="http://schemas.openxmlformats.org/officeDocument/2006/relationships/hyperlink" Target="https://disk.yandex.com.am/i/hOBy2zp944fFVw" TargetMode="External"/><Relationship Id="rId7" Type="http://schemas.openxmlformats.org/officeDocument/2006/relationships/hyperlink" Target="https://yandex.ru/maps/-/CDvguHy4" TargetMode="External"/><Relationship Id="rId2" Type="http://schemas.openxmlformats.org/officeDocument/2006/relationships/hyperlink" Target="https://yandex.ru/maps/-/CDvgq87p" TargetMode="External"/><Relationship Id="rId16" Type="http://schemas.openxmlformats.org/officeDocument/2006/relationships/hyperlink" Target="https://yandex.ru/maps/-/CDvg5EzA" TargetMode="External"/><Relationship Id="rId29" Type="http://schemas.openxmlformats.org/officeDocument/2006/relationships/hyperlink" Target="https://yandex.ru/maps/-/CHscYA57" TargetMode="External"/><Relationship Id="rId1" Type="http://schemas.openxmlformats.org/officeDocument/2006/relationships/hyperlink" Target="https://yandex.ru/maps/-/CDvgq87p" TargetMode="External"/><Relationship Id="rId6" Type="http://schemas.openxmlformats.org/officeDocument/2006/relationships/hyperlink" Target="https://yandex.ru/maps/-/CDvguN5u" TargetMode="External"/><Relationship Id="rId11" Type="http://schemas.openxmlformats.org/officeDocument/2006/relationships/hyperlink" Target="https://yandex.ru/maps/-/CDvgyKMs" TargetMode="External"/><Relationship Id="rId24" Type="http://schemas.openxmlformats.org/officeDocument/2006/relationships/hyperlink" Target="https://yandex.ru/maps/-/CHscUSJb" TargetMode="External"/><Relationship Id="rId32" Type="http://schemas.openxmlformats.org/officeDocument/2006/relationships/hyperlink" Target="https://disk.yandex.com.am/i/5m4rynJqkiP0Rg" TargetMode="External"/><Relationship Id="rId37" Type="http://schemas.openxmlformats.org/officeDocument/2006/relationships/hyperlink" Target="https://disk.yandex.com.am/i/iHVNr92Tr1OcWg" TargetMode="External"/><Relationship Id="rId40" Type="http://schemas.openxmlformats.org/officeDocument/2006/relationships/hyperlink" Target="https://disk.yandex.com.am/i/4vDn5DCOf_ARbA" TargetMode="External"/><Relationship Id="rId45" Type="http://schemas.openxmlformats.org/officeDocument/2006/relationships/hyperlink" Target="https://disk.yandex.com.am/i/RFGJSd95CyZldA" TargetMode="External"/><Relationship Id="rId53" Type="http://schemas.openxmlformats.org/officeDocument/2006/relationships/hyperlink" Target="https://disk.yandex.com.am/i/H5uI-Uu-TYZoQQ" TargetMode="External"/><Relationship Id="rId58" Type="http://schemas.openxmlformats.org/officeDocument/2006/relationships/hyperlink" Target="https://disk.yandex.com.am/i/I0NEphCcNkQtHw" TargetMode="External"/><Relationship Id="rId66" Type="http://schemas.openxmlformats.org/officeDocument/2006/relationships/hyperlink" Target="https://disk.yandex.com.am/i/xvfX53Qmk66nZg" TargetMode="External"/><Relationship Id="rId5" Type="http://schemas.openxmlformats.org/officeDocument/2006/relationships/hyperlink" Target="https://yandex.ru/maps/-/CDvguN5u" TargetMode="External"/><Relationship Id="rId15" Type="http://schemas.openxmlformats.org/officeDocument/2006/relationships/hyperlink" Target="https://yandex.ru/maps/-/CDvg5EzA" TargetMode="External"/><Relationship Id="rId23" Type="http://schemas.openxmlformats.org/officeDocument/2006/relationships/hyperlink" Target="https://yandex.ru/maps/-/CHscUSJb" TargetMode="External"/><Relationship Id="rId28" Type="http://schemas.openxmlformats.org/officeDocument/2006/relationships/hyperlink" Target="https://yandex.ru/maps/-/CHscUPlQ" TargetMode="External"/><Relationship Id="rId36" Type="http://schemas.openxmlformats.org/officeDocument/2006/relationships/hyperlink" Target="https://disk.yandex.com.am/i/g7K_6LHWEYpa_g" TargetMode="External"/><Relationship Id="rId49" Type="http://schemas.openxmlformats.org/officeDocument/2006/relationships/hyperlink" Target="https://disk.yandex.com.am/i/1HzbLaZ67qkkgw" TargetMode="External"/><Relationship Id="rId57" Type="http://schemas.openxmlformats.org/officeDocument/2006/relationships/hyperlink" Target="https://disk.yandex.com.am/i/IfD7JtryjOjcAg" TargetMode="External"/><Relationship Id="rId61" Type="http://schemas.openxmlformats.org/officeDocument/2006/relationships/hyperlink" Target="https://disk.yandex.com.am/i/ErINcbCSnkKnKQ" TargetMode="External"/><Relationship Id="rId10" Type="http://schemas.openxmlformats.org/officeDocument/2006/relationships/hyperlink" Target="https://yandex.ru/maps/-/CDvgyQ2w" TargetMode="External"/><Relationship Id="rId19" Type="http://schemas.openxmlformats.org/officeDocument/2006/relationships/hyperlink" Target="https://disk.yandex.ru/i/7c3EfvXcRjXTeA" TargetMode="External"/><Relationship Id="rId31" Type="http://schemas.openxmlformats.org/officeDocument/2006/relationships/hyperlink" Target="https://disk.yandex.com.am/i/viE_EtEAOfAiCg" TargetMode="External"/><Relationship Id="rId44" Type="http://schemas.openxmlformats.org/officeDocument/2006/relationships/hyperlink" Target="https://disk.yandex.com.am/i/SS4UyCVkhqIFug" TargetMode="External"/><Relationship Id="rId52" Type="http://schemas.openxmlformats.org/officeDocument/2006/relationships/hyperlink" Target="https://disk.yandex.com.am/i/VZpBsdPQheD2Qw" TargetMode="External"/><Relationship Id="rId60" Type="http://schemas.openxmlformats.org/officeDocument/2006/relationships/hyperlink" Target="https://disk.yandex.com.am/i/DiZFfyrDVwmuag" TargetMode="External"/><Relationship Id="rId65" Type="http://schemas.openxmlformats.org/officeDocument/2006/relationships/hyperlink" Target="https://disk.yandex.com.am/i/6NoEVKgAHATp9g" TargetMode="External"/><Relationship Id="rId4" Type="http://schemas.openxmlformats.org/officeDocument/2006/relationships/hyperlink" Target="https://yandex.ru/maps/-/CDvguN5u" TargetMode="External"/><Relationship Id="rId9" Type="http://schemas.openxmlformats.org/officeDocument/2006/relationships/hyperlink" Target="https://yandex.ru/maps/-/CDvgyQ2w" TargetMode="External"/><Relationship Id="rId14" Type="http://schemas.openxmlformats.org/officeDocument/2006/relationships/hyperlink" Target="https://yandex.ru/maps/-/CDvgyDl6" TargetMode="External"/><Relationship Id="rId22" Type="http://schemas.openxmlformats.org/officeDocument/2006/relationships/hyperlink" Target="https://yandex.ru/maps/-/CHscUC3q" TargetMode="External"/><Relationship Id="rId27" Type="http://schemas.openxmlformats.org/officeDocument/2006/relationships/hyperlink" Target="https://yandex.ru/maps/-/CHscUPlQ" TargetMode="External"/><Relationship Id="rId30" Type="http://schemas.openxmlformats.org/officeDocument/2006/relationships/hyperlink" Target="https://yandex.ru/maps/-/CHscYA57" TargetMode="External"/><Relationship Id="rId35" Type="http://schemas.openxmlformats.org/officeDocument/2006/relationships/hyperlink" Target="https://disk.yandex.com.am/i/kJQoLxxxK8CiXA" TargetMode="External"/><Relationship Id="rId43" Type="http://schemas.openxmlformats.org/officeDocument/2006/relationships/hyperlink" Target="https://disk.yandex.com.am/i/FK1sT4ySOyGsLA" TargetMode="External"/><Relationship Id="rId48" Type="http://schemas.openxmlformats.org/officeDocument/2006/relationships/hyperlink" Target="https://disk.yandex.com.am/i/rwRxIw7_VS4-7A" TargetMode="External"/><Relationship Id="rId56" Type="http://schemas.openxmlformats.org/officeDocument/2006/relationships/hyperlink" Target="https://disk.yandex.com.am/i/GgNqKQ9Xq3S39Q" TargetMode="External"/><Relationship Id="rId64" Type="http://schemas.openxmlformats.org/officeDocument/2006/relationships/hyperlink" Target="https://disk.yandex.com.am/i/_K2mW8XcIHxVEQ" TargetMode="External"/><Relationship Id="rId69" Type="http://schemas.microsoft.com/office/2017/10/relationships/threadedComment" Target="../threadedComments/threadedComment1.xml"/><Relationship Id="rId8" Type="http://schemas.openxmlformats.org/officeDocument/2006/relationships/hyperlink" Target="https://yandex.ru/maps/-/CDvguHy4" TargetMode="External"/><Relationship Id="rId51" Type="http://schemas.openxmlformats.org/officeDocument/2006/relationships/hyperlink" Target="https://disk.yandex.com.am/i/3yjkzLdNCG178w" TargetMode="External"/><Relationship Id="rId3" Type="http://schemas.openxmlformats.org/officeDocument/2006/relationships/hyperlink" Target="https://yandex.ru/maps/-/CDvguUZN" TargetMode="External"/><Relationship Id="rId12" Type="http://schemas.openxmlformats.org/officeDocument/2006/relationships/hyperlink" Target="https://yandex.ru/maps/-/CDvgyKMs" TargetMode="External"/><Relationship Id="rId17" Type="http://schemas.openxmlformats.org/officeDocument/2006/relationships/hyperlink" Target="https://yandex.ru/maps/-/CDvg5EzA" TargetMode="External"/><Relationship Id="rId25" Type="http://schemas.openxmlformats.org/officeDocument/2006/relationships/hyperlink" Target="https://yandex.ru/maps/-/CHscU8LD" TargetMode="External"/><Relationship Id="rId33" Type="http://schemas.openxmlformats.org/officeDocument/2006/relationships/hyperlink" Target="https://disk.yandex.com.am/i/vgI5OIFX0K_9lw" TargetMode="External"/><Relationship Id="rId38" Type="http://schemas.openxmlformats.org/officeDocument/2006/relationships/hyperlink" Target="https://disk.yandex.com.am/i/KYUg_WIrDtDqag" TargetMode="External"/><Relationship Id="rId46" Type="http://schemas.openxmlformats.org/officeDocument/2006/relationships/hyperlink" Target="https://disk.yandex.com.am/i/S__J11E9jajlow" TargetMode="External"/><Relationship Id="rId59" Type="http://schemas.openxmlformats.org/officeDocument/2006/relationships/hyperlink" Target="https://disk.yandex.com.am/i/9E2WAf9Qs4Lnhw" TargetMode="External"/><Relationship Id="rId20" Type="http://schemas.openxmlformats.org/officeDocument/2006/relationships/hyperlink" Target="https://disk.yandex.ru/i/emewmBPxlrDD4Q" TargetMode="External"/><Relationship Id="rId41" Type="http://schemas.openxmlformats.org/officeDocument/2006/relationships/hyperlink" Target="https://disk.yandex.com.am/i/LGIN70PLya3GbA" TargetMode="External"/><Relationship Id="rId54" Type="http://schemas.openxmlformats.org/officeDocument/2006/relationships/hyperlink" Target="https://disk.yandex.com.am/i/zbDmPxgiIwBgWg" TargetMode="External"/><Relationship Id="rId62" Type="http://schemas.openxmlformats.org/officeDocument/2006/relationships/hyperlink" Target="https://disk.yandex.com.am/i/hDb2pMiHVOZvb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tabSelected="1" workbookViewId="0">
      <selection activeCell="C3" sqref="C3"/>
    </sheetView>
  </sheetViews>
  <sheetFormatPr defaultRowHeight="12.75" x14ac:dyDescent="0.2"/>
  <cols>
    <col min="1" max="1" width="12.140625" style="2" customWidth="1"/>
    <col min="2" max="2" width="19.28515625" style="2" customWidth="1"/>
    <col min="3" max="3" width="33.5703125" style="2" customWidth="1"/>
    <col min="4" max="4" width="9.5703125" style="2" customWidth="1"/>
    <col min="5" max="5" width="10" style="2" customWidth="1"/>
    <col min="6" max="6" width="14.28515625" style="2" customWidth="1"/>
    <col min="7" max="7" width="12.140625" style="2" customWidth="1"/>
    <col min="8" max="8" width="17.140625" style="2" customWidth="1"/>
    <col min="9" max="9" width="9.140625" style="2" customWidth="1"/>
    <col min="10" max="10" width="8.7109375" style="2" customWidth="1"/>
    <col min="11" max="11" width="12.85546875" style="2" customWidth="1"/>
    <col min="12" max="12" width="14.28515625" style="2" customWidth="1"/>
    <col min="13" max="13" width="17.28515625" style="2" customWidth="1"/>
    <col min="14" max="14" width="17" style="2" customWidth="1"/>
    <col min="15" max="15" width="18.5703125" style="2" customWidth="1"/>
    <col min="16" max="16" width="16.85546875" style="2" customWidth="1"/>
    <col min="17" max="17" width="14.85546875" style="2" customWidth="1"/>
    <col min="18" max="18" width="11.7109375" style="2" customWidth="1"/>
    <col min="19" max="19" width="10.140625" style="2" customWidth="1"/>
    <col min="20" max="20" width="23.140625" style="2" customWidth="1"/>
    <col min="21" max="21" width="9" style="2" customWidth="1"/>
    <col min="22" max="22" width="16.85546875" style="2" customWidth="1"/>
    <col min="23" max="23" width="19" style="2" customWidth="1"/>
    <col min="24" max="16384" width="9.140625" style="2"/>
  </cols>
  <sheetData>
    <row r="1" spans="1:23" ht="25.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123</v>
      </c>
      <c r="S1" s="3" t="s">
        <v>18</v>
      </c>
      <c r="T1" s="3" t="s">
        <v>19</v>
      </c>
      <c r="U1" s="3" t="s">
        <v>20</v>
      </c>
      <c r="V1" s="3" t="s">
        <v>17</v>
      </c>
      <c r="W1" s="3" t="s">
        <v>21</v>
      </c>
    </row>
    <row r="2" spans="1:23" ht="38.25" x14ac:dyDescent="0.2">
      <c r="A2" s="4" t="s">
        <v>52</v>
      </c>
      <c r="B2" s="4" t="s">
        <v>54</v>
      </c>
      <c r="C2" s="4" t="s">
        <v>29</v>
      </c>
      <c r="D2" s="5" t="s">
        <v>3</v>
      </c>
      <c r="E2" s="5" t="s">
        <v>4</v>
      </c>
      <c r="F2" s="4" t="s">
        <v>53</v>
      </c>
      <c r="G2" s="4" t="s">
        <v>22</v>
      </c>
      <c r="H2" s="4" t="s">
        <v>23</v>
      </c>
      <c r="I2" s="4" t="s">
        <v>24</v>
      </c>
      <c r="J2" s="4" t="s">
        <v>55</v>
      </c>
      <c r="K2" s="4">
        <v>180</v>
      </c>
      <c r="L2" s="4">
        <v>10</v>
      </c>
      <c r="M2" s="4">
        <v>10</v>
      </c>
      <c r="N2" s="4">
        <v>19</v>
      </c>
      <c r="O2" s="4">
        <f>M2*N2</f>
        <v>190</v>
      </c>
      <c r="P2" s="4">
        <v>15</v>
      </c>
      <c r="Q2" s="4">
        <f>P2*O2</f>
        <v>2850</v>
      </c>
      <c r="R2" s="7">
        <f>Q2*L2*0.51</f>
        <v>14535</v>
      </c>
      <c r="S2" s="4" t="s">
        <v>26</v>
      </c>
      <c r="T2" s="4" t="s">
        <v>27</v>
      </c>
      <c r="U2" s="4" t="s">
        <v>28</v>
      </c>
      <c r="V2" s="4" t="s">
        <v>25</v>
      </c>
      <c r="W2" s="4" t="s">
        <v>78</v>
      </c>
    </row>
    <row r="3" spans="1:23" ht="38.25" x14ac:dyDescent="0.2">
      <c r="A3" s="4" t="s">
        <v>52</v>
      </c>
      <c r="B3" s="4" t="s">
        <v>54</v>
      </c>
      <c r="C3" s="4" t="s">
        <v>30</v>
      </c>
      <c r="D3" s="5" t="s">
        <v>3</v>
      </c>
      <c r="E3" s="5" t="s">
        <v>4</v>
      </c>
      <c r="F3" s="4" t="s">
        <v>53</v>
      </c>
      <c r="G3" s="4" t="s">
        <v>22</v>
      </c>
      <c r="H3" s="4" t="s">
        <v>23</v>
      </c>
      <c r="I3" s="4" t="s">
        <v>24</v>
      </c>
      <c r="J3" s="4" t="s">
        <v>56</v>
      </c>
      <c r="K3" s="4">
        <v>180</v>
      </c>
      <c r="L3" s="4">
        <v>10</v>
      </c>
      <c r="M3" s="4">
        <v>10</v>
      </c>
      <c r="N3" s="4">
        <v>19</v>
      </c>
      <c r="O3" s="4">
        <f t="shared" ref="O3:O22" si="0">M3*N3</f>
        <v>190</v>
      </c>
      <c r="P3" s="4">
        <v>15</v>
      </c>
      <c r="Q3" s="4">
        <f t="shared" ref="Q3:Q22" si="1">P3*O3</f>
        <v>2850</v>
      </c>
      <c r="R3" s="7">
        <f>Q3*L3*0.51</f>
        <v>14535</v>
      </c>
      <c r="S3" s="4" t="s">
        <v>26</v>
      </c>
      <c r="T3" s="4" t="s">
        <v>27</v>
      </c>
      <c r="U3" s="4" t="s">
        <v>28</v>
      </c>
      <c r="V3" s="4" t="s">
        <v>25</v>
      </c>
      <c r="W3" s="4" t="s">
        <v>78</v>
      </c>
    </row>
    <row r="4" spans="1:23" ht="38.25" x14ac:dyDescent="0.2">
      <c r="A4" s="4" t="s">
        <v>52</v>
      </c>
      <c r="B4" s="4" t="s">
        <v>54</v>
      </c>
      <c r="C4" s="4" t="s">
        <v>31</v>
      </c>
      <c r="D4" s="5" t="s">
        <v>3</v>
      </c>
      <c r="E4" s="5" t="s">
        <v>4</v>
      </c>
      <c r="F4" s="4" t="s">
        <v>53</v>
      </c>
      <c r="G4" s="4" t="s">
        <v>22</v>
      </c>
      <c r="H4" s="4" t="s">
        <v>23</v>
      </c>
      <c r="I4" s="4" t="s">
        <v>24</v>
      </c>
      <c r="J4" s="4" t="s">
        <v>57</v>
      </c>
      <c r="K4" s="4">
        <v>180</v>
      </c>
      <c r="L4" s="4">
        <v>10</v>
      </c>
      <c r="M4" s="4">
        <v>10</v>
      </c>
      <c r="N4" s="4">
        <v>19</v>
      </c>
      <c r="O4" s="4">
        <f t="shared" si="0"/>
        <v>190</v>
      </c>
      <c r="P4" s="4">
        <v>15</v>
      </c>
      <c r="Q4" s="4">
        <f t="shared" si="1"/>
        <v>2850</v>
      </c>
      <c r="R4" s="7">
        <f>Q4*L4*0.51</f>
        <v>14535</v>
      </c>
      <c r="S4" s="4" t="s">
        <v>26</v>
      </c>
      <c r="T4" s="4" t="s">
        <v>27</v>
      </c>
      <c r="U4" s="4" t="s">
        <v>28</v>
      </c>
      <c r="V4" s="4" t="s">
        <v>25</v>
      </c>
      <c r="W4" s="4" t="s">
        <v>79</v>
      </c>
    </row>
    <row r="5" spans="1:23" ht="51" x14ac:dyDescent="0.2">
      <c r="A5" s="4" t="s">
        <v>52</v>
      </c>
      <c r="B5" s="4" t="s">
        <v>54</v>
      </c>
      <c r="C5" s="4" t="s">
        <v>32</v>
      </c>
      <c r="D5" s="5" t="s">
        <v>3</v>
      </c>
      <c r="E5" s="5" t="s">
        <v>4</v>
      </c>
      <c r="F5" s="4" t="s">
        <v>53</v>
      </c>
      <c r="G5" s="4" t="s">
        <v>22</v>
      </c>
      <c r="H5" s="4" t="s">
        <v>23</v>
      </c>
      <c r="I5" s="4" t="s">
        <v>24</v>
      </c>
      <c r="J5" s="4" t="s">
        <v>58</v>
      </c>
      <c r="K5" s="4">
        <v>180</v>
      </c>
      <c r="L5" s="4">
        <v>10</v>
      </c>
      <c r="M5" s="4">
        <v>10</v>
      </c>
      <c r="N5" s="4">
        <v>19</v>
      </c>
      <c r="O5" s="4">
        <f t="shared" si="0"/>
        <v>190</v>
      </c>
      <c r="P5" s="4">
        <v>15</v>
      </c>
      <c r="Q5" s="4">
        <f t="shared" si="1"/>
        <v>2850</v>
      </c>
      <c r="R5" s="7">
        <f>Q5*L5*0.56*3</f>
        <v>47880.000000000007</v>
      </c>
      <c r="S5" s="4" t="s">
        <v>26</v>
      </c>
      <c r="T5" s="4" t="s">
        <v>27</v>
      </c>
      <c r="U5" s="4" t="s">
        <v>28</v>
      </c>
      <c r="V5" s="4" t="s">
        <v>25</v>
      </c>
      <c r="W5" s="4" t="s">
        <v>80</v>
      </c>
    </row>
    <row r="6" spans="1:23" ht="51" x14ac:dyDescent="0.2">
      <c r="A6" s="4" t="s">
        <v>52</v>
      </c>
      <c r="B6" s="4" t="s">
        <v>54</v>
      </c>
      <c r="C6" s="4" t="s">
        <v>33</v>
      </c>
      <c r="D6" s="5" t="s">
        <v>3</v>
      </c>
      <c r="E6" s="5" t="s">
        <v>4</v>
      </c>
      <c r="F6" s="4" t="s">
        <v>53</v>
      </c>
      <c r="G6" s="4" t="s">
        <v>22</v>
      </c>
      <c r="H6" s="4" t="s">
        <v>23</v>
      </c>
      <c r="I6" s="4" t="s">
        <v>24</v>
      </c>
      <c r="J6" s="4" t="s">
        <v>59</v>
      </c>
      <c r="K6" s="4">
        <v>180</v>
      </c>
      <c r="L6" s="4">
        <v>10</v>
      </c>
      <c r="M6" s="4">
        <v>10</v>
      </c>
      <c r="N6" s="4">
        <v>19</v>
      </c>
      <c r="O6" s="4">
        <f t="shared" ref="O6:O7" si="2">M6*N6</f>
        <v>190</v>
      </c>
      <c r="P6" s="4">
        <v>15</v>
      </c>
      <c r="Q6" s="4">
        <f t="shared" ref="Q6:Q7" si="3">P6*O6</f>
        <v>2850</v>
      </c>
      <c r="R6" s="7">
        <f>Q6*L6*0.56*3</f>
        <v>47880.000000000007</v>
      </c>
      <c r="S6" s="4" t="s">
        <v>26</v>
      </c>
      <c r="T6" s="4" t="s">
        <v>27</v>
      </c>
      <c r="U6" s="4" t="s">
        <v>28</v>
      </c>
      <c r="V6" s="4" t="s">
        <v>25</v>
      </c>
      <c r="W6" s="4" t="s">
        <v>80</v>
      </c>
    </row>
    <row r="7" spans="1:23" ht="51" x14ac:dyDescent="0.2">
      <c r="A7" s="4" t="s">
        <v>52</v>
      </c>
      <c r="B7" s="4" t="s">
        <v>54</v>
      </c>
      <c r="C7" s="4" t="s">
        <v>34</v>
      </c>
      <c r="D7" s="5" t="s">
        <v>3</v>
      </c>
      <c r="E7" s="5" t="s">
        <v>4</v>
      </c>
      <c r="F7" s="4" t="s">
        <v>53</v>
      </c>
      <c r="G7" s="4" t="s">
        <v>22</v>
      </c>
      <c r="H7" s="4" t="s">
        <v>23</v>
      </c>
      <c r="I7" s="4" t="s">
        <v>24</v>
      </c>
      <c r="J7" s="4" t="s">
        <v>60</v>
      </c>
      <c r="K7" s="4">
        <v>180</v>
      </c>
      <c r="L7" s="4">
        <v>10</v>
      </c>
      <c r="M7" s="4">
        <v>10</v>
      </c>
      <c r="N7" s="4">
        <v>19</v>
      </c>
      <c r="O7" s="4">
        <f t="shared" si="2"/>
        <v>190</v>
      </c>
      <c r="P7" s="4">
        <v>15</v>
      </c>
      <c r="Q7" s="4">
        <f t="shared" si="3"/>
        <v>2850</v>
      </c>
      <c r="R7" s="7">
        <f>Q7*L7*0.56*3</f>
        <v>47880.000000000007</v>
      </c>
      <c r="S7" s="4" t="s">
        <v>26</v>
      </c>
      <c r="T7" s="4" t="s">
        <v>27</v>
      </c>
      <c r="U7" s="4" t="s">
        <v>28</v>
      </c>
      <c r="V7" s="4" t="s">
        <v>25</v>
      </c>
      <c r="W7" s="4" t="s">
        <v>80</v>
      </c>
    </row>
    <row r="8" spans="1:23" ht="38.25" x14ac:dyDescent="0.2">
      <c r="A8" s="4" t="s">
        <v>52</v>
      </c>
      <c r="B8" s="4" t="s">
        <v>54</v>
      </c>
      <c r="C8" s="4" t="s">
        <v>35</v>
      </c>
      <c r="D8" s="5" t="s">
        <v>3</v>
      </c>
      <c r="E8" s="5" t="s">
        <v>4</v>
      </c>
      <c r="F8" s="4" t="s">
        <v>53</v>
      </c>
      <c r="G8" s="4" t="s">
        <v>22</v>
      </c>
      <c r="H8" s="4" t="s">
        <v>23</v>
      </c>
      <c r="I8" s="4" t="s">
        <v>24</v>
      </c>
      <c r="J8" s="4" t="s">
        <v>61</v>
      </c>
      <c r="K8" s="4">
        <v>180</v>
      </c>
      <c r="L8" s="4">
        <v>10</v>
      </c>
      <c r="M8" s="4">
        <v>10</v>
      </c>
      <c r="N8" s="4">
        <v>19</v>
      </c>
      <c r="O8" s="4">
        <f t="shared" si="0"/>
        <v>190</v>
      </c>
      <c r="P8" s="4">
        <v>15</v>
      </c>
      <c r="Q8" s="4">
        <f t="shared" si="1"/>
        <v>2850</v>
      </c>
      <c r="R8" s="7">
        <f>Q8*L8*0.62*4</f>
        <v>70680</v>
      </c>
      <c r="S8" s="4" t="s">
        <v>26</v>
      </c>
      <c r="T8" s="4" t="s">
        <v>27</v>
      </c>
      <c r="U8" s="4" t="s">
        <v>28</v>
      </c>
      <c r="V8" s="4" t="s">
        <v>25</v>
      </c>
      <c r="W8" s="4" t="s">
        <v>81</v>
      </c>
    </row>
    <row r="9" spans="1:23" ht="38.25" x14ac:dyDescent="0.2">
      <c r="A9" s="4" t="s">
        <v>52</v>
      </c>
      <c r="B9" s="4" t="s">
        <v>54</v>
      </c>
      <c r="C9" s="4" t="s">
        <v>36</v>
      </c>
      <c r="D9" s="5" t="s">
        <v>3</v>
      </c>
      <c r="E9" s="5" t="s">
        <v>4</v>
      </c>
      <c r="F9" s="4" t="s">
        <v>53</v>
      </c>
      <c r="G9" s="4" t="s">
        <v>22</v>
      </c>
      <c r="H9" s="4" t="s">
        <v>23</v>
      </c>
      <c r="I9" s="4" t="s">
        <v>24</v>
      </c>
      <c r="J9" s="4" t="s">
        <v>62</v>
      </c>
      <c r="K9" s="4">
        <v>180</v>
      </c>
      <c r="L9" s="4">
        <v>10</v>
      </c>
      <c r="M9" s="4">
        <v>10</v>
      </c>
      <c r="N9" s="4">
        <v>19</v>
      </c>
      <c r="O9" s="4">
        <f t="shared" ref="O9:O11" si="4">M9*N9</f>
        <v>190</v>
      </c>
      <c r="P9" s="4">
        <v>15</v>
      </c>
      <c r="Q9" s="4">
        <f t="shared" ref="Q9:Q11" si="5">P9*O9</f>
        <v>2850</v>
      </c>
      <c r="R9" s="7">
        <f>Q9*L9*0.62*4</f>
        <v>70680</v>
      </c>
      <c r="S9" s="4" t="s">
        <v>26</v>
      </c>
      <c r="T9" s="4" t="s">
        <v>27</v>
      </c>
      <c r="U9" s="4" t="s">
        <v>28</v>
      </c>
      <c r="V9" s="4" t="s">
        <v>25</v>
      </c>
      <c r="W9" s="4" t="s">
        <v>81</v>
      </c>
    </row>
    <row r="10" spans="1:23" ht="38.25" x14ac:dyDescent="0.2">
      <c r="A10" s="4" t="s">
        <v>52</v>
      </c>
      <c r="B10" s="4" t="s">
        <v>54</v>
      </c>
      <c r="C10" s="4" t="s">
        <v>37</v>
      </c>
      <c r="D10" s="5" t="s">
        <v>3</v>
      </c>
      <c r="E10" s="5" t="s">
        <v>4</v>
      </c>
      <c r="F10" s="4" t="s">
        <v>53</v>
      </c>
      <c r="G10" s="4" t="s">
        <v>22</v>
      </c>
      <c r="H10" s="4" t="s">
        <v>23</v>
      </c>
      <c r="I10" s="4" t="s">
        <v>24</v>
      </c>
      <c r="J10" s="4" t="s">
        <v>63</v>
      </c>
      <c r="K10" s="4">
        <v>180</v>
      </c>
      <c r="L10" s="4">
        <v>10</v>
      </c>
      <c r="M10" s="4">
        <v>10</v>
      </c>
      <c r="N10" s="4">
        <v>19</v>
      </c>
      <c r="O10" s="4">
        <f t="shared" si="4"/>
        <v>190</v>
      </c>
      <c r="P10" s="4">
        <v>15</v>
      </c>
      <c r="Q10" s="4">
        <f t="shared" si="5"/>
        <v>2850</v>
      </c>
      <c r="R10" s="7">
        <f>Q10*L10*0.62*4</f>
        <v>70680</v>
      </c>
      <c r="S10" s="4" t="s">
        <v>26</v>
      </c>
      <c r="T10" s="4" t="s">
        <v>27</v>
      </c>
      <c r="U10" s="4" t="s">
        <v>28</v>
      </c>
      <c r="V10" s="4" t="s">
        <v>25</v>
      </c>
      <c r="W10" s="4" t="s">
        <v>81</v>
      </c>
    </row>
    <row r="11" spans="1:23" ht="38.25" x14ac:dyDescent="0.2">
      <c r="A11" s="4" t="s">
        <v>52</v>
      </c>
      <c r="B11" s="4" t="s">
        <v>54</v>
      </c>
      <c r="C11" s="4" t="s">
        <v>38</v>
      </c>
      <c r="D11" s="5" t="s">
        <v>3</v>
      </c>
      <c r="E11" s="5" t="s">
        <v>4</v>
      </c>
      <c r="F11" s="4" t="s">
        <v>53</v>
      </c>
      <c r="G11" s="4" t="s">
        <v>22</v>
      </c>
      <c r="H11" s="4" t="s">
        <v>23</v>
      </c>
      <c r="I11" s="4" t="s">
        <v>24</v>
      </c>
      <c r="J11" s="4" t="s">
        <v>64</v>
      </c>
      <c r="K11" s="4">
        <v>180</v>
      </c>
      <c r="L11" s="4">
        <v>10</v>
      </c>
      <c r="M11" s="4">
        <v>10</v>
      </c>
      <c r="N11" s="4">
        <v>19</v>
      </c>
      <c r="O11" s="4">
        <f t="shared" si="4"/>
        <v>190</v>
      </c>
      <c r="P11" s="4">
        <v>15</v>
      </c>
      <c r="Q11" s="4">
        <f t="shared" si="5"/>
        <v>2850</v>
      </c>
      <c r="R11" s="7">
        <f>Q11*L11*0.62*4</f>
        <v>70680</v>
      </c>
      <c r="S11" s="4" t="s">
        <v>26</v>
      </c>
      <c r="T11" s="4" t="s">
        <v>27</v>
      </c>
      <c r="U11" s="4" t="s">
        <v>28</v>
      </c>
      <c r="V11" s="4" t="s">
        <v>25</v>
      </c>
      <c r="W11" s="4" t="s">
        <v>81</v>
      </c>
    </row>
    <row r="12" spans="1:23" ht="38.25" x14ac:dyDescent="0.2">
      <c r="A12" s="4" t="s">
        <v>52</v>
      </c>
      <c r="B12" s="4" t="s">
        <v>54</v>
      </c>
      <c r="C12" s="4" t="s">
        <v>39</v>
      </c>
      <c r="D12" s="5" t="s">
        <v>3</v>
      </c>
      <c r="E12" s="5" t="s">
        <v>4</v>
      </c>
      <c r="F12" s="4" t="s">
        <v>53</v>
      </c>
      <c r="G12" s="4" t="s">
        <v>22</v>
      </c>
      <c r="H12" s="4" t="s">
        <v>23</v>
      </c>
      <c r="I12" s="4" t="s">
        <v>24</v>
      </c>
      <c r="J12" s="4" t="s">
        <v>65</v>
      </c>
      <c r="K12" s="4">
        <v>180</v>
      </c>
      <c r="L12" s="4">
        <v>10</v>
      </c>
      <c r="M12" s="4">
        <v>10</v>
      </c>
      <c r="N12" s="4">
        <v>19</v>
      </c>
      <c r="O12" s="4">
        <f t="shared" si="0"/>
        <v>190</v>
      </c>
      <c r="P12" s="4">
        <v>15</v>
      </c>
      <c r="Q12" s="4">
        <f t="shared" si="1"/>
        <v>2850</v>
      </c>
      <c r="R12" s="7">
        <f>Q12*L12*0.56*3</f>
        <v>47880.000000000007</v>
      </c>
      <c r="S12" s="4" t="s">
        <v>26</v>
      </c>
      <c r="T12" s="4" t="s">
        <v>27</v>
      </c>
      <c r="U12" s="4" t="s">
        <v>28</v>
      </c>
      <c r="V12" s="4" t="s">
        <v>25</v>
      </c>
      <c r="W12" s="4" t="s">
        <v>82</v>
      </c>
    </row>
    <row r="13" spans="1:23" ht="51" x14ac:dyDescent="0.2">
      <c r="A13" s="4" t="s">
        <v>52</v>
      </c>
      <c r="B13" s="4" t="s">
        <v>54</v>
      </c>
      <c r="C13" s="4" t="s">
        <v>40</v>
      </c>
      <c r="D13" s="5" t="s">
        <v>3</v>
      </c>
      <c r="E13" s="5" t="s">
        <v>4</v>
      </c>
      <c r="F13" s="4" t="s">
        <v>53</v>
      </c>
      <c r="G13" s="4" t="s">
        <v>22</v>
      </c>
      <c r="H13" s="4" t="s">
        <v>23</v>
      </c>
      <c r="I13" s="4" t="s">
        <v>24</v>
      </c>
      <c r="J13" s="4" t="s">
        <v>66</v>
      </c>
      <c r="K13" s="4">
        <v>180</v>
      </c>
      <c r="L13" s="4">
        <v>10</v>
      </c>
      <c r="M13" s="4">
        <v>10</v>
      </c>
      <c r="N13" s="4">
        <v>19</v>
      </c>
      <c r="O13" s="4">
        <f t="shared" ref="O13:O14" si="6">M13*N13</f>
        <v>190</v>
      </c>
      <c r="P13" s="4">
        <v>15</v>
      </c>
      <c r="Q13" s="4">
        <f t="shared" ref="Q13:Q14" si="7">P13*O13</f>
        <v>2850</v>
      </c>
      <c r="R13" s="7">
        <f>Q13*L13*0.56*3</f>
        <v>47880.000000000007</v>
      </c>
      <c r="S13" s="4" t="s">
        <v>26</v>
      </c>
      <c r="T13" s="4" t="s">
        <v>27</v>
      </c>
      <c r="U13" s="4" t="s">
        <v>28</v>
      </c>
      <c r="V13" s="4" t="s">
        <v>25</v>
      </c>
      <c r="W13" s="4" t="s">
        <v>82</v>
      </c>
    </row>
    <row r="14" spans="1:23" ht="38.25" x14ac:dyDescent="0.2">
      <c r="A14" s="4" t="s">
        <v>52</v>
      </c>
      <c r="B14" s="4" t="s">
        <v>54</v>
      </c>
      <c r="C14" s="4" t="s">
        <v>41</v>
      </c>
      <c r="D14" s="5" t="s">
        <v>3</v>
      </c>
      <c r="E14" s="5" t="s">
        <v>4</v>
      </c>
      <c r="F14" s="4" t="s">
        <v>53</v>
      </c>
      <c r="G14" s="4" t="s">
        <v>22</v>
      </c>
      <c r="H14" s="4" t="s">
        <v>23</v>
      </c>
      <c r="I14" s="4" t="s">
        <v>24</v>
      </c>
      <c r="J14" s="4" t="s">
        <v>67</v>
      </c>
      <c r="K14" s="4">
        <v>180</v>
      </c>
      <c r="L14" s="4">
        <v>10</v>
      </c>
      <c r="M14" s="4">
        <v>10</v>
      </c>
      <c r="N14" s="4">
        <v>19</v>
      </c>
      <c r="O14" s="4">
        <f t="shared" si="6"/>
        <v>190</v>
      </c>
      <c r="P14" s="4">
        <v>15</v>
      </c>
      <c r="Q14" s="4">
        <f t="shared" si="7"/>
        <v>2850</v>
      </c>
      <c r="R14" s="7">
        <f>Q14*L14*0.56*3</f>
        <v>47880.000000000007</v>
      </c>
      <c r="S14" s="4" t="s">
        <v>26</v>
      </c>
      <c r="T14" s="4" t="s">
        <v>27</v>
      </c>
      <c r="U14" s="4" t="s">
        <v>28</v>
      </c>
      <c r="V14" s="4" t="s">
        <v>25</v>
      </c>
      <c r="W14" s="4" t="s">
        <v>82</v>
      </c>
    </row>
    <row r="15" spans="1:23" ht="38.25" x14ac:dyDescent="0.2">
      <c r="A15" s="4" t="s">
        <v>52</v>
      </c>
      <c r="B15" s="4" t="s">
        <v>54</v>
      </c>
      <c r="C15" s="4" t="s">
        <v>42</v>
      </c>
      <c r="D15" s="5" t="s">
        <v>3</v>
      </c>
      <c r="E15" s="5" t="s">
        <v>4</v>
      </c>
      <c r="F15" s="4" t="s">
        <v>53</v>
      </c>
      <c r="G15" s="4" t="s">
        <v>22</v>
      </c>
      <c r="H15" s="4" t="s">
        <v>23</v>
      </c>
      <c r="I15" s="4" t="s">
        <v>24</v>
      </c>
      <c r="J15" s="4" t="s">
        <v>68</v>
      </c>
      <c r="K15" s="4">
        <v>180</v>
      </c>
      <c r="L15" s="4">
        <v>10</v>
      </c>
      <c r="M15" s="4">
        <v>10</v>
      </c>
      <c r="N15" s="4">
        <v>19</v>
      </c>
      <c r="O15" s="4">
        <f t="shared" si="0"/>
        <v>190</v>
      </c>
      <c r="P15" s="4">
        <v>15</v>
      </c>
      <c r="Q15" s="4">
        <f t="shared" si="1"/>
        <v>2850</v>
      </c>
      <c r="R15" s="7">
        <f>Q15*L15*0.62*4</f>
        <v>70680</v>
      </c>
      <c r="S15" s="4" t="s">
        <v>26</v>
      </c>
      <c r="T15" s="4" t="s">
        <v>27</v>
      </c>
      <c r="U15" s="4" t="s">
        <v>28</v>
      </c>
      <c r="V15" s="4" t="s">
        <v>25</v>
      </c>
      <c r="W15" s="4" t="s">
        <v>83</v>
      </c>
    </row>
    <row r="16" spans="1:23" ht="38.25" x14ac:dyDescent="0.2">
      <c r="A16" s="4" t="s">
        <v>52</v>
      </c>
      <c r="B16" s="4" t="s">
        <v>54</v>
      </c>
      <c r="C16" s="4" t="s">
        <v>43</v>
      </c>
      <c r="D16" s="5" t="s">
        <v>3</v>
      </c>
      <c r="E16" s="5" t="s">
        <v>4</v>
      </c>
      <c r="F16" s="4" t="s">
        <v>53</v>
      </c>
      <c r="G16" s="4" t="s">
        <v>22</v>
      </c>
      <c r="H16" s="4" t="s">
        <v>23</v>
      </c>
      <c r="I16" s="4" t="s">
        <v>24</v>
      </c>
      <c r="J16" s="4" t="s">
        <v>69</v>
      </c>
      <c r="K16" s="4">
        <v>180</v>
      </c>
      <c r="L16" s="4">
        <v>10</v>
      </c>
      <c r="M16" s="4">
        <v>10</v>
      </c>
      <c r="N16" s="4">
        <v>19</v>
      </c>
      <c r="O16" s="4">
        <f t="shared" ref="O16:O18" si="8">M16*N16</f>
        <v>190</v>
      </c>
      <c r="P16" s="4">
        <v>15</v>
      </c>
      <c r="Q16" s="4">
        <f t="shared" ref="Q16:Q18" si="9">P16*O16</f>
        <v>2850</v>
      </c>
      <c r="R16" s="7">
        <f>Q16*L16*0.62*4</f>
        <v>70680</v>
      </c>
      <c r="S16" s="4" t="s">
        <v>26</v>
      </c>
      <c r="T16" s="4" t="s">
        <v>27</v>
      </c>
      <c r="U16" s="4" t="s">
        <v>28</v>
      </c>
      <c r="V16" s="4" t="s">
        <v>25</v>
      </c>
      <c r="W16" s="4" t="s">
        <v>83</v>
      </c>
    </row>
    <row r="17" spans="1:23" ht="38.25" x14ac:dyDescent="0.2">
      <c r="A17" s="4" t="s">
        <v>52</v>
      </c>
      <c r="B17" s="4" t="s">
        <v>54</v>
      </c>
      <c r="C17" s="4" t="s">
        <v>44</v>
      </c>
      <c r="D17" s="5" t="s">
        <v>3</v>
      </c>
      <c r="E17" s="5" t="s">
        <v>4</v>
      </c>
      <c r="F17" s="4" t="s">
        <v>53</v>
      </c>
      <c r="G17" s="4" t="s">
        <v>22</v>
      </c>
      <c r="H17" s="4" t="s">
        <v>23</v>
      </c>
      <c r="I17" s="4" t="s">
        <v>24</v>
      </c>
      <c r="J17" s="4" t="s">
        <v>70</v>
      </c>
      <c r="K17" s="4">
        <v>180</v>
      </c>
      <c r="L17" s="4">
        <v>10</v>
      </c>
      <c r="M17" s="4">
        <v>10</v>
      </c>
      <c r="N17" s="4">
        <v>19</v>
      </c>
      <c r="O17" s="4">
        <f t="shared" si="8"/>
        <v>190</v>
      </c>
      <c r="P17" s="4">
        <v>15</v>
      </c>
      <c r="Q17" s="4">
        <f t="shared" si="9"/>
        <v>2850</v>
      </c>
      <c r="R17" s="7">
        <f>Q17*L17*0.62*4</f>
        <v>70680</v>
      </c>
      <c r="S17" s="4" t="s">
        <v>26</v>
      </c>
      <c r="T17" s="4" t="s">
        <v>27</v>
      </c>
      <c r="U17" s="4" t="s">
        <v>28</v>
      </c>
      <c r="V17" s="4" t="s">
        <v>25</v>
      </c>
      <c r="W17" s="4" t="s">
        <v>83</v>
      </c>
    </row>
    <row r="18" spans="1:23" ht="38.25" x14ac:dyDescent="0.2">
      <c r="A18" s="4" t="s">
        <v>52</v>
      </c>
      <c r="B18" s="4" t="s">
        <v>54</v>
      </c>
      <c r="C18" s="4" t="s">
        <v>45</v>
      </c>
      <c r="D18" s="5" t="s">
        <v>3</v>
      </c>
      <c r="E18" s="5" t="s">
        <v>4</v>
      </c>
      <c r="F18" s="4" t="s">
        <v>53</v>
      </c>
      <c r="G18" s="4" t="s">
        <v>22</v>
      </c>
      <c r="H18" s="4" t="s">
        <v>23</v>
      </c>
      <c r="I18" s="4" t="s">
        <v>24</v>
      </c>
      <c r="J18" s="4" t="s">
        <v>71</v>
      </c>
      <c r="K18" s="4">
        <v>180</v>
      </c>
      <c r="L18" s="4">
        <v>10</v>
      </c>
      <c r="M18" s="4">
        <v>10</v>
      </c>
      <c r="N18" s="4">
        <v>19</v>
      </c>
      <c r="O18" s="4">
        <f t="shared" si="8"/>
        <v>190</v>
      </c>
      <c r="P18" s="4">
        <v>15</v>
      </c>
      <c r="Q18" s="4">
        <f t="shared" si="9"/>
        <v>2850</v>
      </c>
      <c r="R18" s="7">
        <f>Q18*L18*0.62*4</f>
        <v>70680</v>
      </c>
      <c r="S18" s="4" t="s">
        <v>26</v>
      </c>
      <c r="T18" s="4" t="s">
        <v>27</v>
      </c>
      <c r="U18" s="4" t="s">
        <v>28</v>
      </c>
      <c r="V18" s="4" t="s">
        <v>25</v>
      </c>
      <c r="W18" s="4" t="s">
        <v>83</v>
      </c>
    </row>
    <row r="19" spans="1:23" ht="38.25" x14ac:dyDescent="0.2">
      <c r="A19" s="4" t="s">
        <v>52</v>
      </c>
      <c r="B19" s="4" t="s">
        <v>54</v>
      </c>
      <c r="C19" s="4" t="s">
        <v>46</v>
      </c>
      <c r="D19" s="5" t="s">
        <v>3</v>
      </c>
      <c r="E19" s="5" t="s">
        <v>4</v>
      </c>
      <c r="F19" s="4" t="s">
        <v>53</v>
      </c>
      <c r="G19" s="4" t="s">
        <v>22</v>
      </c>
      <c r="H19" s="4" t="s">
        <v>23</v>
      </c>
      <c r="I19" s="4" t="s">
        <v>24</v>
      </c>
      <c r="J19" s="4" t="s">
        <v>72</v>
      </c>
      <c r="K19" s="4">
        <v>180</v>
      </c>
      <c r="L19" s="4">
        <v>10</v>
      </c>
      <c r="M19" s="4">
        <v>10</v>
      </c>
      <c r="N19" s="4">
        <v>19</v>
      </c>
      <c r="O19" s="4">
        <f t="shared" si="0"/>
        <v>190</v>
      </c>
      <c r="P19" s="4">
        <v>15</v>
      </c>
      <c r="Q19" s="4">
        <f t="shared" si="1"/>
        <v>2850</v>
      </c>
      <c r="R19" s="7">
        <f>Q19*L19*0.62*3</f>
        <v>53010</v>
      </c>
      <c r="S19" s="4" t="s">
        <v>26</v>
      </c>
      <c r="T19" s="4" t="s">
        <v>27</v>
      </c>
      <c r="U19" s="4" t="s">
        <v>28</v>
      </c>
      <c r="V19" s="4" t="s">
        <v>25</v>
      </c>
      <c r="W19" s="4" t="s">
        <v>84</v>
      </c>
    </row>
    <row r="20" spans="1:23" ht="38.25" x14ac:dyDescent="0.2">
      <c r="A20" s="4" t="s">
        <v>52</v>
      </c>
      <c r="B20" s="4" t="s">
        <v>54</v>
      </c>
      <c r="C20" s="4" t="s">
        <v>47</v>
      </c>
      <c r="D20" s="5" t="s">
        <v>3</v>
      </c>
      <c r="E20" s="5" t="s">
        <v>4</v>
      </c>
      <c r="F20" s="4" t="s">
        <v>53</v>
      </c>
      <c r="G20" s="4" t="s">
        <v>22</v>
      </c>
      <c r="H20" s="4" t="s">
        <v>23</v>
      </c>
      <c r="I20" s="4" t="s">
        <v>24</v>
      </c>
      <c r="J20" s="4" t="s">
        <v>73</v>
      </c>
      <c r="K20" s="4">
        <v>180</v>
      </c>
      <c r="L20" s="4">
        <v>10</v>
      </c>
      <c r="M20" s="4">
        <v>10</v>
      </c>
      <c r="N20" s="4">
        <v>19</v>
      </c>
      <c r="O20" s="4">
        <f t="shared" ref="O20:O21" si="10">M20*N20</f>
        <v>190</v>
      </c>
      <c r="P20" s="4">
        <v>15</v>
      </c>
      <c r="Q20" s="4">
        <f t="shared" ref="Q20:Q21" si="11">P20*O20</f>
        <v>2850</v>
      </c>
      <c r="R20" s="7">
        <f>Q20*L20*0.62*3</f>
        <v>53010</v>
      </c>
      <c r="S20" s="4" t="s">
        <v>26</v>
      </c>
      <c r="T20" s="4" t="s">
        <v>27</v>
      </c>
      <c r="U20" s="4" t="s">
        <v>28</v>
      </c>
      <c r="V20" s="4" t="s">
        <v>25</v>
      </c>
      <c r="W20" s="4" t="s">
        <v>84</v>
      </c>
    </row>
    <row r="21" spans="1:23" ht="38.25" x14ac:dyDescent="0.2">
      <c r="A21" s="4" t="s">
        <v>52</v>
      </c>
      <c r="B21" s="4" t="s">
        <v>54</v>
      </c>
      <c r="C21" s="4" t="s">
        <v>48</v>
      </c>
      <c r="D21" s="5" t="s">
        <v>3</v>
      </c>
      <c r="E21" s="5" t="s">
        <v>4</v>
      </c>
      <c r="F21" s="4" t="s">
        <v>53</v>
      </c>
      <c r="G21" s="4" t="s">
        <v>22</v>
      </c>
      <c r="H21" s="4" t="s">
        <v>23</v>
      </c>
      <c r="I21" s="4" t="s">
        <v>24</v>
      </c>
      <c r="J21" s="4" t="s">
        <v>74</v>
      </c>
      <c r="K21" s="4">
        <v>180</v>
      </c>
      <c r="L21" s="4">
        <v>10</v>
      </c>
      <c r="M21" s="4">
        <v>10</v>
      </c>
      <c r="N21" s="4">
        <v>19</v>
      </c>
      <c r="O21" s="4">
        <f t="shared" si="10"/>
        <v>190</v>
      </c>
      <c r="P21" s="4">
        <v>15</v>
      </c>
      <c r="Q21" s="4">
        <f t="shared" si="11"/>
        <v>2850</v>
      </c>
      <c r="R21" s="7">
        <f>Q21*L21*0.62*3</f>
        <v>53010</v>
      </c>
      <c r="S21" s="4" t="s">
        <v>26</v>
      </c>
      <c r="T21" s="4" t="s">
        <v>27</v>
      </c>
      <c r="U21" s="4" t="s">
        <v>28</v>
      </c>
      <c r="V21" s="4" t="s">
        <v>25</v>
      </c>
      <c r="W21" s="4" t="s">
        <v>84</v>
      </c>
    </row>
    <row r="22" spans="1:23" ht="38.25" x14ac:dyDescent="0.2">
      <c r="A22" s="4" t="s">
        <v>52</v>
      </c>
      <c r="B22" s="4" t="s">
        <v>54</v>
      </c>
      <c r="C22" s="4" t="s">
        <v>49</v>
      </c>
      <c r="D22" s="5" t="s">
        <v>3</v>
      </c>
      <c r="E22" s="5" t="s">
        <v>4</v>
      </c>
      <c r="F22" s="4" t="s">
        <v>53</v>
      </c>
      <c r="G22" s="4" t="s">
        <v>22</v>
      </c>
      <c r="H22" s="4" t="s">
        <v>23</v>
      </c>
      <c r="I22" s="4" t="s">
        <v>24</v>
      </c>
      <c r="J22" s="4" t="s">
        <v>75</v>
      </c>
      <c r="K22" s="4">
        <v>180</v>
      </c>
      <c r="L22" s="4">
        <v>10</v>
      </c>
      <c r="M22" s="4">
        <v>10</v>
      </c>
      <c r="N22" s="4">
        <v>19</v>
      </c>
      <c r="O22" s="4">
        <f t="shared" si="0"/>
        <v>190</v>
      </c>
      <c r="P22" s="4">
        <v>15</v>
      </c>
      <c r="Q22" s="4">
        <f t="shared" si="1"/>
        <v>2850</v>
      </c>
      <c r="R22" s="7">
        <f>Q22*L22*0.51*3</f>
        <v>43605</v>
      </c>
      <c r="S22" s="4" t="s">
        <v>26</v>
      </c>
      <c r="T22" s="4" t="s">
        <v>27</v>
      </c>
      <c r="U22" s="4" t="s">
        <v>28</v>
      </c>
      <c r="V22" s="4" t="s">
        <v>25</v>
      </c>
      <c r="W22" s="4" t="s">
        <v>85</v>
      </c>
    </row>
    <row r="23" spans="1:23" ht="38.25" x14ac:dyDescent="0.2">
      <c r="A23" s="4" t="s">
        <v>52</v>
      </c>
      <c r="B23" s="4" t="s">
        <v>54</v>
      </c>
      <c r="C23" s="4" t="s">
        <v>50</v>
      </c>
      <c r="D23" s="5" t="s">
        <v>3</v>
      </c>
      <c r="E23" s="5" t="s">
        <v>4</v>
      </c>
      <c r="F23" s="4" t="s">
        <v>53</v>
      </c>
      <c r="G23" s="4" t="s">
        <v>22</v>
      </c>
      <c r="H23" s="4" t="s">
        <v>23</v>
      </c>
      <c r="I23" s="4" t="s">
        <v>24</v>
      </c>
      <c r="J23" s="4" t="s">
        <v>76</v>
      </c>
      <c r="K23" s="4">
        <v>180</v>
      </c>
      <c r="L23" s="4">
        <v>10</v>
      </c>
      <c r="M23" s="4">
        <v>10</v>
      </c>
      <c r="N23" s="4">
        <v>19</v>
      </c>
      <c r="O23" s="4">
        <f t="shared" ref="O23:O24" si="12">M23*N23</f>
        <v>190</v>
      </c>
      <c r="P23" s="4">
        <v>15</v>
      </c>
      <c r="Q23" s="4">
        <f t="shared" ref="Q23:Q24" si="13">P23*O23</f>
        <v>2850</v>
      </c>
      <c r="R23" s="7">
        <f>Q23*L23*0.51*3</f>
        <v>43605</v>
      </c>
      <c r="S23" s="4" t="s">
        <v>26</v>
      </c>
      <c r="T23" s="4" t="s">
        <v>27</v>
      </c>
      <c r="U23" s="4" t="s">
        <v>28</v>
      </c>
      <c r="V23" s="4" t="s">
        <v>25</v>
      </c>
      <c r="W23" s="4" t="s">
        <v>85</v>
      </c>
    </row>
    <row r="24" spans="1:23" ht="38.25" x14ac:dyDescent="0.2">
      <c r="A24" s="4" t="s">
        <v>52</v>
      </c>
      <c r="B24" s="4" t="s">
        <v>54</v>
      </c>
      <c r="C24" s="4" t="s">
        <v>51</v>
      </c>
      <c r="D24" s="5" t="s">
        <v>3</v>
      </c>
      <c r="E24" s="5" t="s">
        <v>4</v>
      </c>
      <c r="F24" s="4" t="s">
        <v>53</v>
      </c>
      <c r="G24" s="4" t="s">
        <v>22</v>
      </c>
      <c r="H24" s="4" t="s">
        <v>23</v>
      </c>
      <c r="I24" s="4" t="s">
        <v>24</v>
      </c>
      <c r="J24" s="4" t="s">
        <v>77</v>
      </c>
      <c r="K24" s="4">
        <v>180</v>
      </c>
      <c r="L24" s="4">
        <v>10</v>
      </c>
      <c r="M24" s="4">
        <v>10</v>
      </c>
      <c r="N24" s="4">
        <v>19</v>
      </c>
      <c r="O24" s="4">
        <f t="shared" si="12"/>
        <v>190</v>
      </c>
      <c r="P24" s="4">
        <v>15</v>
      </c>
      <c r="Q24" s="4">
        <f t="shared" si="13"/>
        <v>2850</v>
      </c>
      <c r="R24" s="7">
        <f>Q24*L24*0.51*3</f>
        <v>43605</v>
      </c>
      <c r="S24" s="4" t="s">
        <v>26</v>
      </c>
      <c r="T24" s="4" t="s">
        <v>27</v>
      </c>
      <c r="U24" s="4" t="s">
        <v>28</v>
      </c>
      <c r="V24" s="4" t="s">
        <v>25</v>
      </c>
      <c r="W24" s="4" t="s">
        <v>85</v>
      </c>
    </row>
    <row r="25" spans="1:23" ht="38.25" x14ac:dyDescent="0.2">
      <c r="A25" s="4" t="s">
        <v>52</v>
      </c>
      <c r="B25" s="4" t="s">
        <v>54</v>
      </c>
      <c r="C25" s="6" t="s">
        <v>86</v>
      </c>
      <c r="D25" s="5" t="s">
        <v>3</v>
      </c>
      <c r="E25" s="5" t="s">
        <v>4</v>
      </c>
      <c r="F25" s="4" t="s">
        <v>53</v>
      </c>
      <c r="G25" s="4" t="s">
        <v>22</v>
      </c>
      <c r="H25" s="4" t="s">
        <v>23</v>
      </c>
      <c r="I25" s="4" t="s">
        <v>24</v>
      </c>
      <c r="J25" s="4" t="s">
        <v>102</v>
      </c>
      <c r="K25" s="4">
        <v>180</v>
      </c>
      <c r="L25" s="4">
        <v>10</v>
      </c>
      <c r="M25" s="4">
        <v>10</v>
      </c>
      <c r="N25" s="4">
        <v>19</v>
      </c>
      <c r="O25" s="4">
        <f t="shared" ref="O25:O37" si="14">M25*N25</f>
        <v>190</v>
      </c>
      <c r="P25" s="4">
        <v>15</v>
      </c>
      <c r="Q25" s="4">
        <f t="shared" ref="Q25:Q37" si="15">P25*O25</f>
        <v>2850</v>
      </c>
      <c r="R25" s="7">
        <f>Q25*L25*0.51*3</f>
        <v>43605</v>
      </c>
      <c r="S25" s="4" t="s">
        <v>26</v>
      </c>
      <c r="T25" s="4" t="s">
        <v>27</v>
      </c>
      <c r="U25" s="4" t="s">
        <v>28</v>
      </c>
      <c r="V25" s="4" t="s">
        <v>25</v>
      </c>
      <c r="W25" s="4" t="s">
        <v>118</v>
      </c>
    </row>
    <row r="26" spans="1:23" ht="38.25" x14ac:dyDescent="0.2">
      <c r="A26" s="4" t="s">
        <v>52</v>
      </c>
      <c r="B26" s="4" t="s">
        <v>54</v>
      </c>
      <c r="C26" s="6" t="s">
        <v>87</v>
      </c>
      <c r="D26" s="5" t="s">
        <v>3</v>
      </c>
      <c r="E26" s="5" t="s">
        <v>4</v>
      </c>
      <c r="F26" s="4" t="s">
        <v>53</v>
      </c>
      <c r="G26" s="4" t="s">
        <v>22</v>
      </c>
      <c r="H26" s="4" t="s">
        <v>23</v>
      </c>
      <c r="I26" s="4" t="s">
        <v>24</v>
      </c>
      <c r="J26" s="4" t="s">
        <v>103</v>
      </c>
      <c r="K26" s="4">
        <v>180</v>
      </c>
      <c r="L26" s="4">
        <v>10</v>
      </c>
      <c r="M26" s="4">
        <v>10</v>
      </c>
      <c r="N26" s="4">
        <v>19</v>
      </c>
      <c r="O26" s="4">
        <f t="shared" ref="O26:O27" si="16">M26*N26</f>
        <v>190</v>
      </c>
      <c r="P26" s="4">
        <v>15</v>
      </c>
      <c r="Q26" s="4">
        <f t="shared" ref="Q26:Q27" si="17">P26*O26</f>
        <v>2850</v>
      </c>
      <c r="R26" s="7">
        <f>Q26*L26*0.51*3</f>
        <v>43605</v>
      </c>
      <c r="S26" s="4" t="s">
        <v>26</v>
      </c>
      <c r="T26" s="4" t="s">
        <v>27</v>
      </c>
      <c r="U26" s="4" t="s">
        <v>28</v>
      </c>
      <c r="V26" s="4" t="s">
        <v>25</v>
      </c>
      <c r="W26" s="4" t="s">
        <v>118</v>
      </c>
    </row>
    <row r="27" spans="1:23" ht="38.25" x14ac:dyDescent="0.2">
      <c r="A27" s="4" t="s">
        <v>52</v>
      </c>
      <c r="B27" s="4" t="s">
        <v>54</v>
      </c>
      <c r="C27" s="6" t="s">
        <v>88</v>
      </c>
      <c r="D27" s="5" t="s">
        <v>3</v>
      </c>
      <c r="E27" s="5" t="s">
        <v>4</v>
      </c>
      <c r="F27" s="4" t="s">
        <v>53</v>
      </c>
      <c r="G27" s="4" t="s">
        <v>22</v>
      </c>
      <c r="H27" s="4" t="s">
        <v>23</v>
      </c>
      <c r="I27" s="4" t="s">
        <v>24</v>
      </c>
      <c r="J27" s="4" t="s">
        <v>104</v>
      </c>
      <c r="K27" s="4">
        <v>180</v>
      </c>
      <c r="L27" s="4">
        <v>10</v>
      </c>
      <c r="M27" s="4">
        <v>10</v>
      </c>
      <c r="N27" s="4">
        <v>19</v>
      </c>
      <c r="O27" s="4">
        <f t="shared" si="16"/>
        <v>190</v>
      </c>
      <c r="P27" s="4">
        <v>15</v>
      </c>
      <c r="Q27" s="4">
        <f t="shared" si="17"/>
        <v>2850</v>
      </c>
      <c r="R27" s="7">
        <f>Q27*L27*0.51*3</f>
        <v>43605</v>
      </c>
      <c r="S27" s="4" t="s">
        <v>26</v>
      </c>
      <c r="T27" s="4" t="s">
        <v>27</v>
      </c>
      <c r="U27" s="4" t="s">
        <v>28</v>
      </c>
      <c r="V27" s="4" t="s">
        <v>25</v>
      </c>
      <c r="W27" s="4" t="s">
        <v>118</v>
      </c>
    </row>
    <row r="28" spans="1:23" ht="38.25" x14ac:dyDescent="0.2">
      <c r="A28" s="4" t="s">
        <v>52</v>
      </c>
      <c r="B28" s="4" t="s">
        <v>54</v>
      </c>
      <c r="C28" s="6" t="s">
        <v>89</v>
      </c>
      <c r="D28" s="5" t="s">
        <v>3</v>
      </c>
      <c r="E28" s="5" t="s">
        <v>4</v>
      </c>
      <c r="F28" s="4" t="s">
        <v>53</v>
      </c>
      <c r="G28" s="4" t="s">
        <v>22</v>
      </c>
      <c r="H28" s="4" t="s">
        <v>23</v>
      </c>
      <c r="I28" s="4" t="s">
        <v>24</v>
      </c>
      <c r="J28" s="4" t="s">
        <v>105</v>
      </c>
      <c r="K28" s="4">
        <v>180</v>
      </c>
      <c r="L28" s="4">
        <v>10</v>
      </c>
      <c r="M28" s="4">
        <v>10</v>
      </c>
      <c r="N28" s="4">
        <v>19</v>
      </c>
      <c r="O28" s="4">
        <f t="shared" si="14"/>
        <v>190</v>
      </c>
      <c r="P28" s="4">
        <v>15</v>
      </c>
      <c r="Q28" s="4">
        <f t="shared" si="15"/>
        <v>2850</v>
      </c>
      <c r="R28" s="7">
        <f>Q28*L28*0.51*3</f>
        <v>43605</v>
      </c>
      <c r="S28" s="4" t="s">
        <v>26</v>
      </c>
      <c r="T28" s="4" t="s">
        <v>27</v>
      </c>
      <c r="U28" s="4" t="s">
        <v>28</v>
      </c>
      <c r="V28" s="4" t="s">
        <v>25</v>
      </c>
      <c r="W28" s="4" t="s">
        <v>119</v>
      </c>
    </row>
    <row r="29" spans="1:23" ht="38.25" x14ac:dyDescent="0.2">
      <c r="A29" s="4" t="s">
        <v>52</v>
      </c>
      <c r="B29" s="4" t="s">
        <v>54</v>
      </c>
      <c r="C29" s="6" t="s">
        <v>90</v>
      </c>
      <c r="D29" s="5" t="s">
        <v>3</v>
      </c>
      <c r="E29" s="5" t="s">
        <v>4</v>
      </c>
      <c r="F29" s="4" t="s">
        <v>53</v>
      </c>
      <c r="G29" s="4" t="s">
        <v>22</v>
      </c>
      <c r="H29" s="4" t="s">
        <v>23</v>
      </c>
      <c r="I29" s="4" t="s">
        <v>24</v>
      </c>
      <c r="J29" s="4" t="s">
        <v>106</v>
      </c>
      <c r="K29" s="4">
        <v>180</v>
      </c>
      <c r="L29" s="4">
        <v>10</v>
      </c>
      <c r="M29" s="4">
        <v>10</v>
      </c>
      <c r="N29" s="4">
        <v>19</v>
      </c>
      <c r="O29" s="4">
        <f t="shared" ref="O29:O30" si="18">M29*N29</f>
        <v>190</v>
      </c>
      <c r="P29" s="4">
        <v>15</v>
      </c>
      <c r="Q29" s="4">
        <f t="shared" ref="Q29:Q30" si="19">P29*O29</f>
        <v>2850</v>
      </c>
      <c r="R29" s="7">
        <f>Q29*L29*0.51*3</f>
        <v>43605</v>
      </c>
      <c r="S29" s="4" t="s">
        <v>26</v>
      </c>
      <c r="T29" s="4" t="s">
        <v>27</v>
      </c>
      <c r="U29" s="4" t="s">
        <v>28</v>
      </c>
      <c r="V29" s="4" t="s">
        <v>25</v>
      </c>
      <c r="W29" s="4" t="s">
        <v>119</v>
      </c>
    </row>
    <row r="30" spans="1:23" ht="38.25" x14ac:dyDescent="0.2">
      <c r="A30" s="4" t="s">
        <v>52</v>
      </c>
      <c r="B30" s="4" t="s">
        <v>54</v>
      </c>
      <c r="C30" s="6" t="s">
        <v>91</v>
      </c>
      <c r="D30" s="5" t="s">
        <v>3</v>
      </c>
      <c r="E30" s="5" t="s">
        <v>4</v>
      </c>
      <c r="F30" s="4" t="s">
        <v>53</v>
      </c>
      <c r="G30" s="4" t="s">
        <v>22</v>
      </c>
      <c r="H30" s="4" t="s">
        <v>23</v>
      </c>
      <c r="I30" s="4" t="s">
        <v>24</v>
      </c>
      <c r="J30" s="4" t="s">
        <v>107</v>
      </c>
      <c r="K30" s="4">
        <v>180</v>
      </c>
      <c r="L30" s="4">
        <v>10</v>
      </c>
      <c r="M30" s="4">
        <v>10</v>
      </c>
      <c r="N30" s="4">
        <v>19</v>
      </c>
      <c r="O30" s="4">
        <f t="shared" si="18"/>
        <v>190</v>
      </c>
      <c r="P30" s="4">
        <v>15</v>
      </c>
      <c r="Q30" s="4">
        <f t="shared" si="19"/>
        <v>2850</v>
      </c>
      <c r="R30" s="7">
        <f>Q30*L30*0.51*3</f>
        <v>43605</v>
      </c>
      <c r="S30" s="4" t="s">
        <v>26</v>
      </c>
      <c r="T30" s="4" t="s">
        <v>27</v>
      </c>
      <c r="U30" s="4" t="s">
        <v>28</v>
      </c>
      <c r="V30" s="4" t="s">
        <v>25</v>
      </c>
      <c r="W30" s="4" t="s">
        <v>119</v>
      </c>
    </row>
    <row r="31" spans="1:23" ht="38.25" x14ac:dyDescent="0.2">
      <c r="A31" s="4" t="s">
        <v>52</v>
      </c>
      <c r="B31" s="4" t="s">
        <v>54</v>
      </c>
      <c r="C31" s="6" t="s">
        <v>92</v>
      </c>
      <c r="D31" s="5" t="s">
        <v>3</v>
      </c>
      <c r="E31" s="5" t="s">
        <v>4</v>
      </c>
      <c r="F31" s="4" t="s">
        <v>53</v>
      </c>
      <c r="G31" s="4" t="s">
        <v>22</v>
      </c>
      <c r="H31" s="4" t="s">
        <v>23</v>
      </c>
      <c r="I31" s="4" t="s">
        <v>24</v>
      </c>
      <c r="J31" s="4" t="s">
        <v>108</v>
      </c>
      <c r="K31" s="4">
        <v>180</v>
      </c>
      <c r="L31" s="4">
        <v>10</v>
      </c>
      <c r="M31" s="4">
        <v>10</v>
      </c>
      <c r="N31" s="4">
        <v>19</v>
      </c>
      <c r="O31" s="4">
        <f t="shared" si="14"/>
        <v>190</v>
      </c>
      <c r="P31" s="4">
        <v>15</v>
      </c>
      <c r="Q31" s="4">
        <f t="shared" si="15"/>
        <v>2850</v>
      </c>
      <c r="R31" s="7">
        <f>Q31*L31*0.51*3</f>
        <v>43605</v>
      </c>
      <c r="S31" s="4" t="s">
        <v>26</v>
      </c>
      <c r="T31" s="4" t="s">
        <v>27</v>
      </c>
      <c r="U31" s="4" t="s">
        <v>28</v>
      </c>
      <c r="V31" s="4" t="s">
        <v>25</v>
      </c>
      <c r="W31" s="4" t="s">
        <v>120</v>
      </c>
    </row>
    <row r="32" spans="1:23" ht="38.25" x14ac:dyDescent="0.2">
      <c r="A32" s="4" t="s">
        <v>52</v>
      </c>
      <c r="B32" s="4" t="s">
        <v>54</v>
      </c>
      <c r="C32" s="6" t="s">
        <v>93</v>
      </c>
      <c r="D32" s="5" t="s">
        <v>3</v>
      </c>
      <c r="E32" s="5" t="s">
        <v>4</v>
      </c>
      <c r="F32" s="4" t="s">
        <v>53</v>
      </c>
      <c r="G32" s="4" t="s">
        <v>22</v>
      </c>
      <c r="H32" s="4" t="s">
        <v>23</v>
      </c>
      <c r="I32" s="4" t="s">
        <v>24</v>
      </c>
      <c r="J32" s="4" t="s">
        <v>109</v>
      </c>
      <c r="K32" s="4">
        <v>180</v>
      </c>
      <c r="L32" s="4">
        <v>10</v>
      </c>
      <c r="M32" s="4">
        <v>10</v>
      </c>
      <c r="N32" s="4">
        <v>19</v>
      </c>
      <c r="O32" s="4">
        <f t="shared" ref="O32:O33" si="20">M32*N32</f>
        <v>190</v>
      </c>
      <c r="P32" s="4">
        <v>15</v>
      </c>
      <c r="Q32" s="4">
        <f t="shared" ref="Q32:Q33" si="21">P32*O32</f>
        <v>2850</v>
      </c>
      <c r="R32" s="7">
        <f>Q32*L32*0.51*3</f>
        <v>43605</v>
      </c>
      <c r="S32" s="4" t="s">
        <v>26</v>
      </c>
      <c r="T32" s="4" t="s">
        <v>27</v>
      </c>
      <c r="U32" s="4" t="s">
        <v>28</v>
      </c>
      <c r="V32" s="4" t="s">
        <v>25</v>
      </c>
      <c r="W32" s="4" t="s">
        <v>120</v>
      </c>
    </row>
    <row r="33" spans="1:23" ht="38.25" x14ac:dyDescent="0.2">
      <c r="A33" s="4" t="s">
        <v>52</v>
      </c>
      <c r="B33" s="4" t="s">
        <v>54</v>
      </c>
      <c r="C33" s="6" t="s">
        <v>94</v>
      </c>
      <c r="D33" s="5" t="s">
        <v>3</v>
      </c>
      <c r="E33" s="5" t="s">
        <v>4</v>
      </c>
      <c r="F33" s="4" t="s">
        <v>53</v>
      </c>
      <c r="G33" s="4" t="s">
        <v>22</v>
      </c>
      <c r="H33" s="4" t="s">
        <v>23</v>
      </c>
      <c r="I33" s="4" t="s">
        <v>24</v>
      </c>
      <c r="J33" s="4" t="s">
        <v>110</v>
      </c>
      <c r="K33" s="4">
        <v>180</v>
      </c>
      <c r="L33" s="4">
        <v>10</v>
      </c>
      <c r="M33" s="4">
        <v>10</v>
      </c>
      <c r="N33" s="4">
        <v>19</v>
      </c>
      <c r="O33" s="4">
        <f t="shared" si="20"/>
        <v>190</v>
      </c>
      <c r="P33" s="4">
        <v>15</v>
      </c>
      <c r="Q33" s="4">
        <f t="shared" si="21"/>
        <v>2850</v>
      </c>
      <c r="R33" s="7">
        <f>Q33*L33*0.51*3</f>
        <v>43605</v>
      </c>
      <c r="S33" s="4" t="s">
        <v>26</v>
      </c>
      <c r="T33" s="4" t="s">
        <v>27</v>
      </c>
      <c r="U33" s="4" t="s">
        <v>28</v>
      </c>
      <c r="V33" s="4" t="s">
        <v>25</v>
      </c>
      <c r="W33" s="4" t="s">
        <v>120</v>
      </c>
    </row>
    <row r="34" spans="1:23" ht="38.25" x14ac:dyDescent="0.2">
      <c r="A34" s="4" t="s">
        <v>52</v>
      </c>
      <c r="B34" s="4" t="s">
        <v>54</v>
      </c>
      <c r="C34" s="6" t="s">
        <v>95</v>
      </c>
      <c r="D34" s="5" t="s">
        <v>3</v>
      </c>
      <c r="E34" s="5" t="s">
        <v>4</v>
      </c>
      <c r="F34" s="4" t="s">
        <v>53</v>
      </c>
      <c r="G34" s="4" t="s">
        <v>22</v>
      </c>
      <c r="H34" s="4" t="s">
        <v>23</v>
      </c>
      <c r="I34" s="4" t="s">
        <v>24</v>
      </c>
      <c r="J34" s="4" t="s">
        <v>111</v>
      </c>
      <c r="K34" s="4">
        <v>180</v>
      </c>
      <c r="L34" s="4">
        <v>10</v>
      </c>
      <c r="M34" s="4">
        <v>10</v>
      </c>
      <c r="N34" s="4">
        <v>19</v>
      </c>
      <c r="O34" s="4">
        <f t="shared" si="14"/>
        <v>190</v>
      </c>
      <c r="P34" s="4">
        <v>15</v>
      </c>
      <c r="Q34" s="4">
        <f t="shared" si="15"/>
        <v>2850</v>
      </c>
      <c r="R34" s="7">
        <f>Q34*L34*0.68*3</f>
        <v>58140</v>
      </c>
      <c r="S34" s="4" t="s">
        <v>26</v>
      </c>
      <c r="T34" s="4" t="s">
        <v>27</v>
      </c>
      <c r="U34" s="4" t="s">
        <v>28</v>
      </c>
      <c r="V34" s="4" t="s">
        <v>25</v>
      </c>
      <c r="W34" s="4" t="s">
        <v>121</v>
      </c>
    </row>
    <row r="35" spans="1:23" ht="38.25" x14ac:dyDescent="0.2">
      <c r="A35" s="4" t="s">
        <v>52</v>
      </c>
      <c r="B35" s="4" t="s">
        <v>54</v>
      </c>
      <c r="C35" s="6" t="s">
        <v>96</v>
      </c>
      <c r="D35" s="5" t="s">
        <v>3</v>
      </c>
      <c r="E35" s="5" t="s">
        <v>4</v>
      </c>
      <c r="F35" s="4" t="s">
        <v>53</v>
      </c>
      <c r="G35" s="4" t="s">
        <v>22</v>
      </c>
      <c r="H35" s="4" t="s">
        <v>23</v>
      </c>
      <c r="I35" s="4" t="s">
        <v>24</v>
      </c>
      <c r="J35" s="4" t="s">
        <v>112</v>
      </c>
      <c r="K35" s="4">
        <v>180</v>
      </c>
      <c r="L35" s="4">
        <v>10</v>
      </c>
      <c r="M35" s="4">
        <v>10</v>
      </c>
      <c r="N35" s="4">
        <v>19</v>
      </c>
      <c r="O35" s="4">
        <f t="shared" ref="O35:O36" si="22">M35*N35</f>
        <v>190</v>
      </c>
      <c r="P35" s="4">
        <v>15</v>
      </c>
      <c r="Q35" s="4">
        <f t="shared" ref="Q35:Q36" si="23">P35*O35</f>
        <v>2850</v>
      </c>
      <c r="R35" s="7">
        <f>Q35*L35*0.68*3</f>
        <v>58140</v>
      </c>
      <c r="S35" s="4" t="s">
        <v>26</v>
      </c>
      <c r="T35" s="4" t="s">
        <v>27</v>
      </c>
      <c r="U35" s="4" t="s">
        <v>28</v>
      </c>
      <c r="V35" s="4" t="s">
        <v>25</v>
      </c>
      <c r="W35" s="4" t="s">
        <v>121</v>
      </c>
    </row>
    <row r="36" spans="1:23" ht="38.25" x14ac:dyDescent="0.2">
      <c r="A36" s="4" t="s">
        <v>52</v>
      </c>
      <c r="B36" s="4" t="s">
        <v>54</v>
      </c>
      <c r="C36" s="6" t="s">
        <v>97</v>
      </c>
      <c r="D36" s="5" t="s">
        <v>3</v>
      </c>
      <c r="E36" s="5" t="s">
        <v>4</v>
      </c>
      <c r="F36" s="4" t="s">
        <v>53</v>
      </c>
      <c r="G36" s="4" t="s">
        <v>22</v>
      </c>
      <c r="H36" s="4" t="s">
        <v>23</v>
      </c>
      <c r="I36" s="4" t="s">
        <v>24</v>
      </c>
      <c r="J36" s="4" t="s">
        <v>113</v>
      </c>
      <c r="K36" s="4">
        <v>180</v>
      </c>
      <c r="L36" s="4">
        <v>10</v>
      </c>
      <c r="M36" s="4">
        <v>10</v>
      </c>
      <c r="N36" s="4">
        <v>19</v>
      </c>
      <c r="O36" s="4">
        <f t="shared" si="22"/>
        <v>190</v>
      </c>
      <c r="P36" s="4">
        <v>15</v>
      </c>
      <c r="Q36" s="4">
        <f t="shared" si="23"/>
        <v>2850</v>
      </c>
      <c r="R36" s="7">
        <f>Q36*L36*0.68*3</f>
        <v>58140</v>
      </c>
      <c r="S36" s="4" t="s">
        <v>26</v>
      </c>
      <c r="T36" s="4" t="s">
        <v>27</v>
      </c>
      <c r="U36" s="4" t="s">
        <v>28</v>
      </c>
      <c r="V36" s="4" t="s">
        <v>25</v>
      </c>
      <c r="W36" s="4" t="s">
        <v>121</v>
      </c>
    </row>
    <row r="37" spans="1:23" ht="51" x14ac:dyDescent="0.2">
      <c r="A37" s="4" t="s">
        <v>52</v>
      </c>
      <c r="B37" s="4" t="s">
        <v>54</v>
      </c>
      <c r="C37" s="6" t="s">
        <v>98</v>
      </c>
      <c r="D37" s="5" t="s">
        <v>3</v>
      </c>
      <c r="E37" s="5" t="s">
        <v>4</v>
      </c>
      <c r="F37" s="4" t="s">
        <v>53</v>
      </c>
      <c r="G37" s="4" t="s">
        <v>22</v>
      </c>
      <c r="H37" s="4" t="s">
        <v>23</v>
      </c>
      <c r="I37" s="4" t="s">
        <v>24</v>
      </c>
      <c r="J37" s="4" t="s">
        <v>114</v>
      </c>
      <c r="K37" s="4">
        <v>180</v>
      </c>
      <c r="L37" s="4">
        <v>10</v>
      </c>
      <c r="M37" s="4">
        <v>10</v>
      </c>
      <c r="N37" s="4">
        <v>19</v>
      </c>
      <c r="O37" s="4">
        <f t="shared" si="14"/>
        <v>190</v>
      </c>
      <c r="P37" s="4">
        <v>15</v>
      </c>
      <c r="Q37" s="4">
        <f t="shared" si="15"/>
        <v>2850</v>
      </c>
      <c r="R37" s="7">
        <f>Q37*L37*0.68*4</f>
        <v>77520</v>
      </c>
      <c r="S37" s="4" t="s">
        <v>26</v>
      </c>
      <c r="T37" s="4" t="s">
        <v>27</v>
      </c>
      <c r="U37" s="4" t="s">
        <v>28</v>
      </c>
      <c r="V37" s="4" t="s">
        <v>25</v>
      </c>
      <c r="W37" s="4" t="s">
        <v>122</v>
      </c>
    </row>
    <row r="38" spans="1:23" ht="38.25" x14ac:dyDescent="0.2">
      <c r="A38" s="4" t="s">
        <v>52</v>
      </c>
      <c r="B38" s="4" t="s">
        <v>54</v>
      </c>
      <c r="C38" s="6" t="s">
        <v>99</v>
      </c>
      <c r="D38" s="5" t="s">
        <v>3</v>
      </c>
      <c r="E38" s="5" t="s">
        <v>4</v>
      </c>
      <c r="F38" s="4" t="s">
        <v>53</v>
      </c>
      <c r="G38" s="4" t="s">
        <v>22</v>
      </c>
      <c r="H38" s="4" t="s">
        <v>23</v>
      </c>
      <c r="I38" s="4" t="s">
        <v>24</v>
      </c>
      <c r="J38" s="4" t="s">
        <v>115</v>
      </c>
      <c r="K38" s="4">
        <v>180</v>
      </c>
      <c r="L38" s="4">
        <v>10</v>
      </c>
      <c r="M38" s="4">
        <v>10</v>
      </c>
      <c r="N38" s="4">
        <v>19</v>
      </c>
      <c r="O38" s="4">
        <f t="shared" ref="O38:O40" si="24">M38*N38</f>
        <v>190</v>
      </c>
      <c r="P38" s="4">
        <v>15</v>
      </c>
      <c r="Q38" s="4">
        <f t="shared" ref="Q38:Q40" si="25">P38*O38</f>
        <v>2850</v>
      </c>
      <c r="R38" s="7">
        <f>Q38*L38*0.68*4</f>
        <v>77520</v>
      </c>
      <c r="S38" s="4" t="s">
        <v>26</v>
      </c>
      <c r="T38" s="4" t="s">
        <v>27</v>
      </c>
      <c r="U38" s="4" t="s">
        <v>28</v>
      </c>
      <c r="V38" s="4" t="s">
        <v>25</v>
      </c>
      <c r="W38" s="4" t="s">
        <v>122</v>
      </c>
    </row>
    <row r="39" spans="1:23" ht="38.25" x14ac:dyDescent="0.2">
      <c r="A39" s="4" t="s">
        <v>52</v>
      </c>
      <c r="B39" s="4" t="s">
        <v>54</v>
      </c>
      <c r="C39" s="6" t="s">
        <v>100</v>
      </c>
      <c r="D39" s="5" t="s">
        <v>3</v>
      </c>
      <c r="E39" s="5" t="s">
        <v>4</v>
      </c>
      <c r="F39" s="4" t="s">
        <v>53</v>
      </c>
      <c r="G39" s="4" t="s">
        <v>22</v>
      </c>
      <c r="H39" s="4" t="s">
        <v>23</v>
      </c>
      <c r="I39" s="4" t="s">
        <v>24</v>
      </c>
      <c r="J39" s="4" t="s">
        <v>116</v>
      </c>
      <c r="K39" s="4">
        <v>180</v>
      </c>
      <c r="L39" s="4">
        <v>10</v>
      </c>
      <c r="M39" s="4">
        <v>10</v>
      </c>
      <c r="N39" s="4">
        <v>19</v>
      </c>
      <c r="O39" s="4">
        <f t="shared" si="24"/>
        <v>190</v>
      </c>
      <c r="P39" s="4">
        <v>15</v>
      </c>
      <c r="Q39" s="4">
        <f t="shared" si="25"/>
        <v>2850</v>
      </c>
      <c r="R39" s="7">
        <f>Q39*L39*0.68*4</f>
        <v>77520</v>
      </c>
      <c r="S39" s="4" t="s">
        <v>26</v>
      </c>
      <c r="T39" s="4" t="s">
        <v>27</v>
      </c>
      <c r="U39" s="4" t="s">
        <v>28</v>
      </c>
      <c r="V39" s="4" t="s">
        <v>25</v>
      </c>
      <c r="W39" s="4" t="s">
        <v>122</v>
      </c>
    </row>
    <row r="40" spans="1:23" ht="38.25" x14ac:dyDescent="0.2">
      <c r="A40" s="4" t="s">
        <v>52</v>
      </c>
      <c r="B40" s="4" t="s">
        <v>54</v>
      </c>
      <c r="C40" s="6" t="s">
        <v>101</v>
      </c>
      <c r="D40" s="5" t="s">
        <v>3</v>
      </c>
      <c r="E40" s="5" t="s">
        <v>4</v>
      </c>
      <c r="F40" s="4" t="s">
        <v>53</v>
      </c>
      <c r="G40" s="4" t="s">
        <v>22</v>
      </c>
      <c r="H40" s="4" t="s">
        <v>23</v>
      </c>
      <c r="I40" s="4" t="s">
        <v>24</v>
      </c>
      <c r="J40" s="4" t="s">
        <v>117</v>
      </c>
      <c r="K40" s="4">
        <v>180</v>
      </c>
      <c r="L40" s="4">
        <v>10</v>
      </c>
      <c r="M40" s="4">
        <v>10</v>
      </c>
      <c r="N40" s="4">
        <v>19</v>
      </c>
      <c r="O40" s="4">
        <f t="shared" si="24"/>
        <v>190</v>
      </c>
      <c r="P40" s="4">
        <v>15</v>
      </c>
      <c r="Q40" s="4">
        <f t="shared" si="25"/>
        <v>2850</v>
      </c>
      <c r="R40" s="7">
        <f>Q40*L40*0.68*4</f>
        <v>77520</v>
      </c>
      <c r="S40" s="4" t="s">
        <v>26</v>
      </c>
      <c r="T40" s="4" t="s">
        <v>27</v>
      </c>
      <c r="U40" s="4" t="s">
        <v>28</v>
      </c>
      <c r="V40" s="4" t="s">
        <v>25</v>
      </c>
      <c r="W40" s="4" t="s">
        <v>122</v>
      </c>
    </row>
    <row r="41" spans="1:23" ht="15" x14ac:dyDescent="0.25">
      <c r="R41" s="1"/>
    </row>
    <row r="42" spans="1:23" ht="15" x14ac:dyDescent="0.25">
      <c r="R42" s="1"/>
    </row>
    <row r="43" spans="1:23" ht="15" x14ac:dyDescent="0.25">
      <c r="R43" s="1"/>
    </row>
    <row r="44" spans="1:23" ht="15" x14ac:dyDescent="0.25">
      <c r="R44" s="1"/>
    </row>
    <row r="45" spans="1:23" ht="15" x14ac:dyDescent="0.25">
      <c r="R45" s="1"/>
    </row>
  </sheetData>
  <autoFilter ref="A1:W2"/>
  <phoneticPr fontId="7" type="noConversion"/>
  <hyperlinks>
    <hyperlink ref="E2" r:id="rId1"/>
    <hyperlink ref="E3" r:id="rId2"/>
    <hyperlink ref="E4" r:id="rId3"/>
    <hyperlink ref="E5" r:id="rId4"/>
    <hyperlink ref="E6" r:id="rId5"/>
    <hyperlink ref="E7" r:id="rId6"/>
    <hyperlink ref="E8" r:id="rId7"/>
    <hyperlink ref="E9:E11" r:id="rId8" display="Карта"/>
    <hyperlink ref="E12" r:id="rId9"/>
    <hyperlink ref="E13:E14" r:id="rId10" display="Карта"/>
    <hyperlink ref="E15" r:id="rId11"/>
    <hyperlink ref="E16:E18" r:id="rId12" display="Карта"/>
    <hyperlink ref="E19" r:id="rId13"/>
    <hyperlink ref="E20:E21" r:id="rId14" display="Карта"/>
    <hyperlink ref="E22" r:id="rId15"/>
    <hyperlink ref="E23" r:id="rId16"/>
    <hyperlink ref="E24" r:id="rId17"/>
    <hyperlink ref="D2" r:id="rId18"/>
    <hyperlink ref="D3" r:id="rId19"/>
    <hyperlink ref="D4" r:id="rId20"/>
    <hyperlink ref="E37" r:id="rId21"/>
    <hyperlink ref="E38:E40" r:id="rId22" display="Карта"/>
    <hyperlink ref="E36" r:id="rId23"/>
    <hyperlink ref="E34:E35" r:id="rId24" display="Карта"/>
    <hyperlink ref="E33" r:id="rId25"/>
    <hyperlink ref="E31:E32" r:id="rId26" display="Карта"/>
    <hyperlink ref="E30" r:id="rId27"/>
    <hyperlink ref="E28:E29" r:id="rId28" display="Карта"/>
    <hyperlink ref="E27" r:id="rId29"/>
    <hyperlink ref="E25:E26" r:id="rId30" display="Карта"/>
    <hyperlink ref="D5" r:id="rId31"/>
    <hyperlink ref="D6" r:id="rId32"/>
    <hyperlink ref="D7" r:id="rId33"/>
    <hyperlink ref="D8" r:id="rId34"/>
    <hyperlink ref="D9" r:id="rId35"/>
    <hyperlink ref="D10" r:id="rId36"/>
    <hyperlink ref="D11" r:id="rId37"/>
    <hyperlink ref="D12" r:id="rId38"/>
    <hyperlink ref="D13" r:id="rId39"/>
    <hyperlink ref="D14" r:id="rId40"/>
    <hyperlink ref="D15" r:id="rId41"/>
    <hyperlink ref="D16" r:id="rId42"/>
    <hyperlink ref="D18" r:id="rId43"/>
    <hyperlink ref="D17" r:id="rId44"/>
    <hyperlink ref="D19" r:id="rId45"/>
    <hyperlink ref="D20" r:id="rId46"/>
    <hyperlink ref="D21" r:id="rId47"/>
    <hyperlink ref="D22" r:id="rId48"/>
    <hyperlink ref="D23" r:id="rId49"/>
    <hyperlink ref="D24" r:id="rId50"/>
    <hyperlink ref="D25" r:id="rId51"/>
    <hyperlink ref="D26" r:id="rId52"/>
    <hyperlink ref="D27" r:id="rId53"/>
    <hyperlink ref="D28" r:id="rId54"/>
    <hyperlink ref="D29" r:id="rId55"/>
    <hyperlink ref="D30" r:id="rId56"/>
    <hyperlink ref="D31" r:id="rId57"/>
    <hyperlink ref="D32" r:id="rId58"/>
    <hyperlink ref="D33" r:id="rId59"/>
    <hyperlink ref="D37" r:id="rId60"/>
    <hyperlink ref="D38" r:id="rId61"/>
    <hyperlink ref="D39" r:id="rId62"/>
    <hyperlink ref="D40" r:id="rId63"/>
    <hyperlink ref="D34" r:id="rId64"/>
    <hyperlink ref="D35" r:id="rId65"/>
    <hyperlink ref="D36" r:id="rId66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ситиборды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2</cp:revision>
  <dcterms:created xsi:type="dcterms:W3CDTF">2015-06-05T18:19:34Z</dcterms:created>
  <dcterms:modified xsi:type="dcterms:W3CDTF">2026-04-09T15:13:21Z</dcterms:modified>
</cp:coreProperties>
</file>